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15" windowWidth="20115" windowHeight="7155" tabRatio="960" activeTab="3"/>
  </bookViews>
  <sheets>
    <sheet name="Planej Los Las" sheetId="1" r:id="rId1"/>
    <sheet name="Custos_Tickets" sheetId="18" r:id="rId2"/>
    <sheet name="Top 10 Rest Lojas" sheetId="11" r:id="rId3"/>
    <sheet name="Roteiros" sheetId="12" r:id="rId4"/>
    <sheet name="Gasto outras viagens" sheetId="20" r:id="rId5"/>
    <sheet name="Hoteis los las" sheetId="19" r:id="rId6"/>
  </sheets>
  <calcPr calcId="145621"/>
  <customWorkbookViews>
    <customWorkbookView name="paulo" guid="{F7C0DB84-8A15-4E84-BD00-DAEB82DA975F}" maximized="1" windowWidth="1362" windowHeight="631" tabRatio="960" activeSheetId="12"/>
  </customWorkbookViews>
</workbook>
</file>

<file path=xl/calcChain.xml><?xml version="1.0" encoding="utf-8"?>
<calcChain xmlns="http://schemas.openxmlformats.org/spreadsheetml/2006/main">
  <c r="C28" i="18" l="1"/>
  <c r="D28" i="18"/>
  <c r="D26" i="18"/>
  <c r="D21" i="18" l="1"/>
  <c r="F22" i="18" l="1"/>
  <c r="D20" i="18"/>
  <c r="C26" i="18"/>
  <c r="D19" i="18"/>
  <c r="D15" i="18"/>
  <c r="D14" i="18"/>
  <c r="D16" i="18"/>
  <c r="D12" i="18"/>
  <c r="C9" i="18"/>
  <c r="C8" i="18"/>
  <c r="C7" i="18"/>
  <c r="C6" i="18"/>
  <c r="C24" i="18" s="1"/>
  <c r="D18" i="18"/>
  <c r="D17" i="18"/>
  <c r="D11" i="18"/>
  <c r="D24" i="18" l="1"/>
  <c r="C30" i="18" s="1"/>
  <c r="C29" i="18" l="1"/>
  <c r="C31" i="18"/>
  <c r="C32" i="18"/>
</calcChain>
</file>

<file path=xl/comments1.xml><?xml version="1.0" encoding="utf-8"?>
<comments xmlns="http://schemas.openxmlformats.org/spreadsheetml/2006/main">
  <authors>
    <author>Domingos</author>
  </authors>
  <commentList>
    <comment ref="F5" authorId="0">
      <text>
        <r>
          <rPr>
            <sz val="10"/>
            <color indexed="81"/>
            <rFont val="Tahoma"/>
            <family val="2"/>
          </rPr>
          <t>Royal Oaks, vinhos</t>
        </r>
      </text>
    </comment>
    <comment ref="H18" authorId="0">
      <text>
        <r>
          <rPr>
            <sz val="10"/>
            <color indexed="81"/>
            <rFont val="Tahoma"/>
            <family val="2"/>
          </rPr>
          <t>balboa park, 15museus, orquestras musicais</t>
        </r>
      </text>
    </comment>
    <comment ref="H19" authorId="0">
      <text>
        <r>
          <rPr>
            <sz val="10"/>
            <color indexed="81"/>
            <rFont val="Tahoma"/>
            <family val="2"/>
          </rPr>
          <t>balboa park, 15museus, orquestras musicais</t>
        </r>
      </text>
    </comment>
  </commentList>
</comments>
</file>

<file path=xl/sharedStrings.xml><?xml version="1.0" encoding="utf-8"?>
<sst xmlns="http://schemas.openxmlformats.org/spreadsheetml/2006/main" count="390" uniqueCount="296">
  <si>
    <t>Data</t>
  </si>
  <si>
    <t>Cidade</t>
  </si>
  <si>
    <t xml:space="preserve"> </t>
  </si>
  <si>
    <t>Paulo</t>
  </si>
  <si>
    <t>Total Geral</t>
  </si>
  <si>
    <t>Diferença</t>
  </si>
  <si>
    <t>Tempo</t>
  </si>
  <si>
    <t>Milhas</t>
  </si>
  <si>
    <t>Gui</t>
  </si>
  <si>
    <t>Pago a:</t>
  </si>
  <si>
    <t>Cada um</t>
  </si>
  <si>
    <t>EUA-2016</t>
  </si>
  <si>
    <t>Los Angeles</t>
  </si>
  <si>
    <t>Las Vegas</t>
  </si>
  <si>
    <t>http://www.aprendizdeviajante.com/index.php/2013/01/13/o-que-fazer-em-los-angeles-as-principais-atracoes/</t>
  </si>
  <si>
    <t>3 - HOLLYWOOD AND HIGHLANDS</t>
  </si>
  <si>
    <t>4 - MUSEU DE HISTÓRIA NATURAL</t>
  </si>
  <si>
    <t>5 - CALIFORNIA SCIENCE CENTER</t>
  </si>
  <si>
    <t>6 - GETTY CENTER</t>
  </si>
  <si>
    <t>7 - STAPLES CENTER E L.A. LIVE</t>
  </si>
  <si>
    <t>8 - RODEO DRIVE</t>
  </si>
  <si>
    <t xml:space="preserve">9 - BEVERLY HILLS FARMER’S MARKET </t>
  </si>
  <si>
    <t>10 - OBSERVATÓRIO GRIFFITH</t>
  </si>
  <si>
    <t>11 - UNIVERSAL STUDIOS</t>
  </si>
  <si>
    <t>12 - PIER DE SANTA MONICA</t>
  </si>
  <si>
    <t>13 - VENICE BEACH</t>
  </si>
  <si>
    <t>http://www.dicasdelasvegas.com.br/2014/05/pontos-turisticos-em-las-vegas.html</t>
  </si>
  <si>
    <t>1 - Grand Kenyon</t>
  </si>
  <si>
    <t>http://www.brazilusa.com.br/cidades/lasvegas/atracoes/</t>
  </si>
  <si>
    <t>Caesars Palace</t>
  </si>
  <si>
    <t>Circus Circus</t>
  </si>
  <si>
    <t>Encore Las Vegas</t>
  </si>
  <si>
    <t>Flamingo Las Vegas</t>
  </si>
  <si>
    <t>MGM Grand</t>
  </si>
  <si>
    <t>Mirage</t>
  </si>
  <si>
    <t>Monte Carlo</t>
  </si>
  <si>
    <t>Nova York-Nova Iorque</t>
  </si>
  <si>
    <t>Paris Las Vegas</t>
  </si>
  <si>
    <t>Venetian</t>
  </si>
  <si>
    <t>Wynn Las Vegas</t>
  </si>
  <si>
    <t>2 - Subindo no Hotel Cassino Stratosphere</t>
  </si>
  <si>
    <t>3 - EXCALIBUR</t>
  </si>
  <si>
    <t>Preço</t>
  </si>
  <si>
    <t>gratis</t>
  </si>
  <si>
    <t xml:space="preserve">1 - CALÇADA DA FAMA EM HOLLYWOOD BLVD </t>
  </si>
  <si>
    <t>https://en.wikipedia.org/wiki/List_of_stars_on_the_Hollywood_Walk_of_Fame</t>
  </si>
  <si>
    <t xml:space="preserve">2 - CHINESE THEATRE - Somente visita </t>
  </si>
  <si>
    <t>http://www.tclchinesetheatres.com/</t>
  </si>
  <si>
    <t>http://www.hollywoodandhighland.com/</t>
  </si>
  <si>
    <t>já fomos</t>
  </si>
  <si>
    <t>http://www.getty.edu/</t>
  </si>
  <si>
    <t>http://www.lalive.com/</t>
  </si>
  <si>
    <t> http://www.rodeodrive-bh.com</t>
  </si>
  <si>
    <t>http://www.beverlyhills.org/exploring/farmersmarket/</t>
  </si>
  <si>
    <t>http://www.griffithobservatory.org/</t>
  </si>
  <si>
    <t>https://store.universalstudioshollywood.com/</t>
  </si>
  <si>
    <t>us $90</t>
  </si>
  <si>
    <t>http://santamonicapier.org/</t>
  </si>
  <si>
    <t xml:space="preserve">http://www.dicasdelasvegas.com.br/2013/04/grand-canyon-las-vegas-guia-completo.html
A parte West do Grand Canyon é parte que fica mais perto de Vegas
e a viagem para lá são 195km e demora em torno de 2 horas.
Grand Canyon fica na parte sul do Parque Nacional, a 450km de Las Vegas.
</t>
  </si>
  <si>
    <t>us $87</t>
  </si>
  <si>
    <t>Us $35</t>
  </si>
  <si>
    <t>4 - Complexo The Linq Las Vegas maior Roda Gigante do mundo high rolle</t>
  </si>
  <si>
    <t>5 - MGM GRAND</t>
  </si>
  <si>
    <t>6 -  Roller Coaster, no New York-New York Hotel &amp; Casino - montanha russa</t>
  </si>
  <si>
    <t>7 - Circus Circus Adventuredome</t>
  </si>
  <si>
    <t>Taxi</t>
  </si>
  <si>
    <t>Cia Vôo/Hotel / Rent a car</t>
  </si>
  <si>
    <t>Las Vegas --&gt; GRU</t>
  </si>
  <si>
    <t>Links</t>
  </si>
  <si>
    <t>01/08-Seg.</t>
  </si>
  <si>
    <t xml:space="preserve">Los Angeles </t>
  </si>
  <si>
    <t>Procura</t>
  </si>
  <si>
    <t>Hotel</t>
  </si>
  <si>
    <t>Link</t>
  </si>
  <si>
    <t>booking</t>
  </si>
  <si>
    <t>Nota Tripadvisor</t>
  </si>
  <si>
    <t>Preço R$</t>
  </si>
  <si>
    <t>Dolar U$</t>
  </si>
  <si>
    <t>Expedia</t>
  </si>
  <si>
    <t>Chic Hollywood Bungalow</t>
  </si>
  <si>
    <t>Oakwood Toluca Hills</t>
  </si>
  <si>
    <t>Trivago/booking</t>
  </si>
  <si>
    <t>Rodeway Inn &amp; Suites Pacific Coast Highway</t>
  </si>
  <si>
    <t>Hoteis.com</t>
  </si>
  <si>
    <t>Extended Stay America Los Angeles - Monrovia</t>
  </si>
  <si>
    <t>Extended Stay America Los Angeles - La Mirada</t>
  </si>
  <si>
    <t>Hilton Grand Vacations Suites On The Las Vegas</t>
  </si>
  <si>
    <t>decolar</t>
  </si>
  <si>
    <t>Tahiti All-suite Resort</t>
  </si>
  <si>
    <t>cobra 28,00 resort por dia</t>
  </si>
  <si>
    <t>Decolar</t>
  </si>
  <si>
    <t>impostso 12 + 10 dolares resort</t>
  </si>
  <si>
    <t>Desert Paradise Resort By Diamond Resorts
RESERVADO / CANCELADO PERTO AEROPORTO</t>
  </si>
  <si>
    <t>Los Angeles Vacation Apartments não banheiro comp.</t>
  </si>
  <si>
    <t>LA Extended Stay #6</t>
  </si>
  <si>
    <t>LA Extended Stay Studio Vacation &amp; Corporate Apartment, Unit 3</t>
  </si>
  <si>
    <t xml:space="preserve">Residence Inn La Mirada Buena Park </t>
  </si>
  <si>
    <t>Hotel Pepper Tree</t>
  </si>
  <si>
    <t>Residence Inn by Marriott Palmdale</t>
  </si>
  <si>
    <t>3911  - imposto + 25 dolares resort</t>
  </si>
  <si>
    <t>Hilton Grand Vacations Suites on the Las Vegas Strip
Reservar o estacionamento se não paga</t>
  </si>
  <si>
    <t>sem taxas</t>
  </si>
  <si>
    <t>Bluegreen Vacations Club 36,
 Ascend Resort Collection - Perto do Aeroporto</t>
  </si>
  <si>
    <t>14 - Malibu</t>
  </si>
  <si>
    <t>15 - Long Beach</t>
  </si>
  <si>
    <t>16 - Griffith Observatory</t>
  </si>
  <si>
    <t>17 - Pacific Park</t>
  </si>
  <si>
    <t>http://guia.melhoresdestinos.com.br/o-que-fazer-em-los-angeles-155-1696-p.html</t>
  </si>
  <si>
    <t>http://guia.melhoresdestinos.com.br/las-vegas-79-c.html</t>
  </si>
  <si>
    <r>
      <t xml:space="preserve">8 - Cassinos - Las Vegas </t>
    </r>
    <r>
      <rPr>
        <b/>
        <sz val="11"/>
        <color theme="1"/>
        <rFont val="Calibri"/>
        <family val="2"/>
        <scheme val="minor"/>
      </rPr>
      <t>Strip</t>
    </r>
  </si>
  <si>
    <t>The High Roller no The LINQ - Viator</t>
  </si>
  <si>
    <t>Letreiro Hollywood</t>
  </si>
  <si>
    <t>3000 Canyon Lake Drive</t>
  </si>
  <si>
    <t>(http://www.sixflags.com/magicMountain/index.aspx)</t>
  </si>
  <si>
    <t xml:space="preserve">Gru-Los Angeles </t>
  </si>
  <si>
    <t>American Air Lines Ida/Volta</t>
  </si>
  <si>
    <t>Hotel --&gt; Aeroporto</t>
  </si>
  <si>
    <t>Perm. até as 11:00</t>
  </si>
  <si>
    <t>29 min</t>
  </si>
  <si>
    <t>Malibu</t>
  </si>
  <si>
    <t>54 min</t>
  </si>
  <si>
    <t>Malibu, CA, USA</t>
  </si>
  <si>
    <t>2.2</t>
  </si>
  <si>
    <t>50 %LA Extended Stay Studio Vacation</t>
  </si>
  <si>
    <t>AA Air Lines</t>
  </si>
  <si>
    <t xml:space="preserve">Seguro vida </t>
  </si>
  <si>
    <t>Total</t>
  </si>
  <si>
    <t>Valor do dolar para compra hoje</t>
  </si>
  <si>
    <t xml:space="preserve">Hotel Las Vegas The Carriage House </t>
  </si>
  <si>
    <t>Skywalk - Grand Canyon</t>
  </si>
  <si>
    <t>Legenda</t>
  </si>
  <si>
    <t>Existe formula amarrado ao dolar</t>
  </si>
  <si>
    <t>Levar dolares desp.: Refeição, gasolina, estac., etc.</t>
  </si>
  <si>
    <t>50%LA Extended Stay Studio Vacation no hotel</t>
  </si>
  <si>
    <t>Pago</t>
  </si>
  <si>
    <t>Paulo Gui Bruno</t>
  </si>
  <si>
    <t>Paulo e Gui</t>
  </si>
  <si>
    <t>Levar dolar</t>
  </si>
  <si>
    <t>Levar reais</t>
  </si>
  <si>
    <t>carro</t>
  </si>
  <si>
    <t>Outros</t>
  </si>
  <si>
    <t>Qtde  Dias</t>
  </si>
  <si>
    <t>Quanto tinha</t>
  </si>
  <si>
    <t>Quanto ficou</t>
  </si>
  <si>
    <t>Projetado</t>
  </si>
  <si>
    <t>Qto gastei</t>
  </si>
  <si>
    <t>Qto gastei por dia</t>
  </si>
  <si>
    <t>1 - Bellagio</t>
  </si>
  <si>
    <t>3 - Mandalay Bay</t>
  </si>
  <si>
    <t>2 - Luxor</t>
  </si>
  <si>
    <t>BEVERLY HILLS</t>
  </si>
  <si>
    <t>6333 West 3rd Street</t>
  </si>
  <si>
    <t>189 The Grove Drive</t>
  </si>
  <si>
    <t>Mês</t>
  </si>
  <si>
    <t>Dia</t>
  </si>
  <si>
    <t>Roteiro</t>
  </si>
  <si>
    <t>Manhã</t>
  </si>
  <si>
    <t>Tarde</t>
  </si>
  <si>
    <t>Noite</t>
  </si>
  <si>
    <t>Seg</t>
  </si>
  <si>
    <t>Ter</t>
  </si>
  <si>
    <t>Qua</t>
  </si>
  <si>
    <t>Qui</t>
  </si>
  <si>
    <t>Sex</t>
  </si>
  <si>
    <t>Beverly Hills</t>
  </si>
  <si>
    <t>Sab</t>
  </si>
  <si>
    <t xml:space="preserve"> Citadel Outlets</t>
  </si>
  <si>
    <t>100 Citadel Drive</t>
  </si>
  <si>
    <t>9.6</t>
  </si>
  <si>
    <t>22 min</t>
  </si>
  <si>
    <t>Walmart / Almoço</t>
  </si>
  <si>
    <t>https://br.viator.com/pt/8328/tours/Las-Vegas/The-High-Roller-no-The-LINQ/d684-5084LASHIG</t>
  </si>
  <si>
    <t>Dolares
cada um</t>
  </si>
  <si>
    <t xml:space="preserve">Dolares Já comprado </t>
  </si>
  <si>
    <t>Dolares do ano passado</t>
  </si>
  <si>
    <t>LA Extended taxa estadia</t>
  </si>
  <si>
    <t>LA Extended taxa 14% imposto</t>
  </si>
  <si>
    <t>Hotel Las Vegas The Carriage House imposto 12%</t>
  </si>
  <si>
    <t>Solic.entrada 11:00</t>
  </si>
  <si>
    <t>H.Cheg</t>
  </si>
  <si>
    <t>H.saída</t>
  </si>
  <si>
    <t>10/08-Qua</t>
  </si>
  <si>
    <t>11/08-Qui</t>
  </si>
  <si>
    <t>13/08-Sáb</t>
  </si>
  <si>
    <t>02/08-Ter</t>
  </si>
  <si>
    <t>03/08-Qua</t>
  </si>
  <si>
    <t>04/08-Qui</t>
  </si>
  <si>
    <t>05/08-Sex</t>
  </si>
  <si>
    <t>06/08-Sáb</t>
  </si>
  <si>
    <t>07/08-Dom</t>
  </si>
  <si>
    <t>08/08-Seg</t>
  </si>
  <si>
    <t>09/08-Ter</t>
  </si>
  <si>
    <t>12/08-Sex</t>
  </si>
  <si>
    <t>14/08-Dom</t>
  </si>
  <si>
    <t>15/08-Seg</t>
  </si>
  <si>
    <t>16/08-Ter</t>
  </si>
  <si>
    <t>17/08-Qua</t>
  </si>
  <si>
    <t>31/08-Dom</t>
  </si>
  <si>
    <t>gasto Total</t>
  </si>
  <si>
    <t>San Diego</t>
  </si>
  <si>
    <t>Zoo</t>
  </si>
  <si>
    <t>Pça Panama</t>
  </si>
  <si>
    <t>Balboa park</t>
  </si>
  <si>
    <t>https://tickets.sandiegozoo.org/webstore/shop/ViewItems.aspx?CG=webstoresdz&amp;C=sdztp</t>
  </si>
  <si>
    <t>https://cirquedusoleil.com</t>
  </si>
  <si>
    <t>Já pagou</t>
  </si>
  <si>
    <t>Rentcars 5% no boleto LDW  Rav4 145 cv port 547</t>
  </si>
  <si>
    <t>LA Extended taxa 4% imposto Municipal</t>
  </si>
  <si>
    <t>Rentcars No ato quando pegar o carro</t>
  </si>
  <si>
    <t>Warner Bross Ticket 186,00 x 3</t>
  </si>
  <si>
    <t>https://tickets.wbstudiotour.com/webstore/shop/ViewItems.aspx?CG=WBTKT&amp;C=WBSTD&amp;_ga=1.5830907.917092066.1463313331</t>
  </si>
  <si>
    <t>Endereços</t>
  </si>
  <si>
    <t>2570 High Point Parkway</t>
  </si>
  <si>
    <t>Magnolia Bakery(8389 W 3rd St</t>
  </si>
  <si>
    <t xml:space="preserve">Los A. Panera Bread - a Caminho de Las Vegas </t>
  </si>
  <si>
    <t>701 W Cesar E Chavez Ave</t>
  </si>
  <si>
    <t>2800 E Observatory Ave </t>
  </si>
  <si>
    <t>7018 Hollywood Boulevard</t>
  </si>
  <si>
    <t>Lojas de Eletronicos</t>
  </si>
  <si>
    <t xml:space="preserve">Town Square Las Vegas, 6845 </t>
  </si>
  <si>
    <t>Eldorado Canyon Mine Tours, 16880 Nevada 165, Nelson</t>
  </si>
  <si>
    <t>Calçada da Fama</t>
  </si>
  <si>
    <t>GPS</t>
  </si>
  <si>
    <t>Farmer’s market compras</t>
  </si>
  <si>
    <t>Getty Center</t>
  </si>
  <si>
    <t>Observat Griffith Park</t>
  </si>
  <si>
    <t>11 m</t>
  </si>
  <si>
    <t>Balboa Park</t>
  </si>
  <si>
    <t>Los Angeles-&gt; San Diego</t>
  </si>
  <si>
    <t>1200 Getty Center Dr Ste 1000 </t>
  </si>
  <si>
    <t>200 Santa Monica Pier</t>
  </si>
  <si>
    <t>Panama Pl, San Diego</t>
  </si>
  <si>
    <t>33 m</t>
  </si>
  <si>
    <t>27 m</t>
  </si>
  <si>
    <t>31 m</t>
  </si>
  <si>
    <t>23 m</t>
  </si>
  <si>
    <t>26 m</t>
  </si>
  <si>
    <t>10 m</t>
  </si>
  <si>
    <t>37 m</t>
  </si>
  <si>
    <t>30 m</t>
  </si>
  <si>
    <t>4 h</t>
  </si>
  <si>
    <t>105 East Harmon HOTEL</t>
  </si>
  <si>
    <t>Viagem Las Vegas</t>
  </si>
  <si>
    <t>The Grove Shop.</t>
  </si>
  <si>
    <t>Rodeo Dr.</t>
  </si>
  <si>
    <t>Hotel The Carriage House</t>
  </si>
  <si>
    <t>LA Extended Stay Studio Vacation
 &amp; Corporate Apartment, Unit 3 - booking</t>
  </si>
  <si>
    <t>The Carriage House - pode cancelar
 ate dia 06/08 977,50 com taxas booking</t>
  </si>
  <si>
    <t>Las Vegas --&gt; L.Angeles duração: 04:30h</t>
  </si>
  <si>
    <t xml:space="preserve"> Hotel --&gt; Aeroporto 38 min. até o Aerop.</t>
  </si>
  <si>
    <t>A.Air Lines  Las Vegas-&gt; Dalas 14:35  
até 19:13 / Dallas-&gt; GRU 21:30 até 09:25</t>
  </si>
  <si>
    <t>Perm. Entr.antes
16:00 tx $60</t>
  </si>
  <si>
    <t>Top 10 LOS ANGELES</t>
  </si>
  <si>
    <t xml:space="preserve"> 18 - California Science Center </t>
  </si>
  <si>
    <t>Los A. Pudim de Banana Los Angeles</t>
  </si>
  <si>
    <t>Electronics Fry´s Las Vegas</t>
  </si>
  <si>
    <t>Cidade Fantasma Las Vegas</t>
  </si>
  <si>
    <t>Restaurantes e Lojas</t>
  </si>
  <si>
    <t>Treasure Island</t>
  </si>
  <si>
    <t xml:space="preserve">San Diego Zoo </t>
  </si>
  <si>
    <t>http://grandcanyon.com/planning/west-planning/grand-canyon-skywalk-price-tickets/</t>
  </si>
  <si>
    <t xml:space="preserve"> Las Vegas Thrill - Viator(precisa ver se compensa)</t>
  </si>
  <si>
    <t>https://br.viator.com/pt/8328/tours/Las-Vegas/Exclusivo-da-Viator-passe-Las-Vegas-Thrill/d684-3787VTTHRILL</t>
  </si>
  <si>
    <t>Opção
Levar $</t>
  </si>
  <si>
    <t>Subtotal</t>
  </si>
  <si>
    <t>Acerto do Gui para balancear as contas</t>
  </si>
  <si>
    <t>Cor</t>
  </si>
  <si>
    <t>Viagem</t>
  </si>
  <si>
    <t>Helicoptero 70 minutos (chopper)</t>
  </si>
  <si>
    <t>5440 W Century Blvd</t>
  </si>
  <si>
    <t>29 m</t>
  </si>
  <si>
    <t>Thrifty - Locadora 10:00 h</t>
  </si>
  <si>
    <t>31/08 Dom</t>
  </si>
  <si>
    <t>Sair de casa:18:30</t>
  </si>
  <si>
    <t>Rentalcars Thrifty-Toyota Rav4  4.168</t>
  </si>
  <si>
    <t>18/08-Qui</t>
  </si>
  <si>
    <t>Long Beach The Queen Mary</t>
  </si>
  <si>
    <t>1126 Queens Highway</t>
  </si>
  <si>
    <t>41 min</t>
  </si>
  <si>
    <t>já retirou 500 dolares, falta 700 dolares</t>
  </si>
  <si>
    <t>510 dolares show KA e one M.J</t>
  </si>
  <si>
    <t>LA Extended taxa  300 dolares</t>
  </si>
  <si>
    <t>show ka e one pago pelo gui</t>
  </si>
  <si>
    <t>Sobrou 840 dolares --&gt; 2914 -- por 2  --&gt; 1457,00 reais retirado do total *</t>
  </si>
  <si>
    <t>Pier Sta.Mônica</t>
  </si>
  <si>
    <t>Zoo PI San Diego</t>
  </si>
  <si>
    <t>Warner Bros</t>
  </si>
  <si>
    <t>Cathedral of Our 
Lady of the Angels</t>
  </si>
  <si>
    <t>2,38 m</t>
  </si>
  <si>
    <r>
      <t xml:space="preserve">                                                                                   </t>
    </r>
    <r>
      <rPr>
        <b/>
        <sz val="9"/>
        <color rgb="FFFF0000"/>
        <rFont val="Arial"/>
        <family val="2"/>
      </rPr>
      <t>Hotel: LA Extended Stay Studio Vacation &amp; Corporate Apartment, Unit 3</t>
    </r>
  </si>
  <si>
    <t>555 West Temple Street</t>
  </si>
  <si>
    <t>38 m</t>
  </si>
  <si>
    <t xml:space="preserve">3400 Warner Blvd. </t>
  </si>
  <si>
    <t>Seg   1</t>
  </si>
  <si>
    <t xml:space="preserve">                                                                      Agosto 2016</t>
  </si>
  <si>
    <t>Dom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</si>
</sst>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R$&quot;\ #,##0;[Red]\-&quot;R$&quot;\ #,##0"/>
    <numFmt numFmtId="164" formatCode="0.00_ ;[Red]\-0.00\ "/>
    <numFmt numFmtId="165" formatCode="dd/mm/yy;@"/>
    <numFmt numFmtId="166" formatCode="&quot;R$&quot;\ #,##0.00"/>
    <numFmt numFmtId="167" formatCode="0.0"/>
    <numFmt numFmtId="168" formatCode="h:mm;@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u/>
      <sz val="11"/>
      <name val="Calibri"/>
      <family val="2"/>
      <scheme val="minor"/>
    </font>
    <font>
      <sz val="11"/>
      <color rgb="FF222222"/>
      <name val="Calibri"/>
      <family val="2"/>
      <scheme val="minor"/>
    </font>
    <font>
      <sz val="12"/>
      <color rgb="FF222222"/>
      <name val="Arial"/>
      <family val="2"/>
    </font>
    <font>
      <b/>
      <sz val="10"/>
      <color rgb="FF000000"/>
      <name val="Arial"/>
      <family val="2"/>
    </font>
    <font>
      <b/>
      <sz val="10"/>
      <color rgb="FF222222"/>
      <name val="Arial"/>
      <family val="2"/>
    </font>
    <font>
      <b/>
      <sz val="9"/>
      <name val="Arial"/>
      <family val="2"/>
    </font>
    <font>
      <b/>
      <sz val="11"/>
      <color rgb="FF000000"/>
      <name val="Calibri"/>
      <family val="2"/>
      <charset val="1"/>
    </font>
    <font>
      <sz val="10"/>
      <color indexed="81"/>
      <name val="Tahoma"/>
      <family val="2"/>
    </font>
    <font>
      <b/>
      <sz val="11"/>
      <color rgb="FFFF0000"/>
      <name val="Arial"/>
      <family val="2"/>
    </font>
    <font>
      <sz val="10"/>
      <color rgb="FF222222"/>
      <name val="Arial"/>
      <family val="2"/>
    </font>
    <font>
      <sz val="9"/>
      <color rgb="FFFFFFFF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rgb="FFFFFFFF"/>
      <name val="Arial"/>
      <family val="2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rgb="FFC6D9F1"/>
      </patternFill>
    </fill>
    <fill>
      <patternFill patternType="solid">
        <fgColor theme="1"/>
        <bgColor rgb="FF333399"/>
      </patternFill>
    </fill>
    <fill>
      <patternFill patternType="solid">
        <fgColor rgb="FF000000"/>
        <bgColor rgb="FF1E1C11"/>
      </patternFill>
    </fill>
    <fill>
      <patternFill patternType="solid">
        <fgColor theme="6" tint="0.39997558519241921"/>
        <bgColor rgb="FFFAC09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rgb="FFC6D9F1"/>
      </patternFill>
    </fill>
    <fill>
      <patternFill patternType="solid">
        <fgColor theme="6" tint="0.79998168889431442"/>
        <bgColor rgb="FFC6D9F1"/>
      </patternFill>
    </fill>
    <fill>
      <patternFill patternType="solid">
        <fgColor theme="6" tint="0.79998168889431442"/>
        <bgColor rgb="FFFAC09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/>
    <xf numFmtId="0" fontId="1" fillId="0" borderId="0" xfId="0" applyFont="1" applyAlignment="1"/>
    <xf numFmtId="2" fontId="1" fillId="0" borderId="0" xfId="0" applyNumberFormat="1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2" fontId="1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vertical="center"/>
    </xf>
    <xf numFmtId="2" fontId="0" fillId="0" borderId="0" xfId="0" applyNumberFormat="1"/>
    <xf numFmtId="2" fontId="5" fillId="0" borderId="0" xfId="0" applyNumberFormat="1" applyFont="1"/>
    <xf numFmtId="2" fontId="5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top" wrapText="1"/>
    </xf>
    <xf numFmtId="0" fontId="6" fillId="2" borderId="1" xfId="0" applyFont="1" applyFill="1" applyBorder="1" applyAlignment="1"/>
    <xf numFmtId="0" fontId="6" fillId="0" borderId="1" xfId="0" applyFont="1" applyFill="1" applyBorder="1" applyAlignment="1"/>
    <xf numFmtId="2" fontId="7" fillId="0" borderId="1" xfId="0" applyNumberFormat="1" applyFont="1" applyFill="1" applyBorder="1" applyAlignment="1">
      <alignment horizontal="right" vertical="center"/>
    </xf>
    <xf numFmtId="2" fontId="7" fillId="4" borderId="1" xfId="0" applyNumberFormat="1" applyFont="1" applyFill="1" applyBorder="1" applyAlignment="1">
      <alignment horizontal="right"/>
    </xf>
    <xf numFmtId="0" fontId="6" fillId="0" borderId="1" xfId="0" applyFont="1" applyBorder="1" applyAlignment="1"/>
    <xf numFmtId="2" fontId="6" fillId="0" borderId="1" xfId="0" applyNumberFormat="1" applyFont="1" applyBorder="1"/>
    <xf numFmtId="2" fontId="6" fillId="5" borderId="1" xfId="0" applyNumberFormat="1" applyFont="1" applyFill="1" applyBorder="1" applyAlignment="1">
      <alignment horizontal="right"/>
    </xf>
    <xf numFmtId="0" fontId="0" fillId="0" borderId="0" xfId="0" applyFont="1"/>
    <xf numFmtId="0" fontId="10" fillId="0" borderId="0" xfId="1" applyFont="1"/>
    <xf numFmtId="0" fontId="11" fillId="0" borderId="0" xfId="0" applyFont="1"/>
    <xf numFmtId="0" fontId="4" fillId="0" borderId="0" xfId="1"/>
    <xf numFmtId="0" fontId="12" fillId="0" borderId="0" xfId="0" applyFont="1"/>
    <xf numFmtId="0" fontId="0" fillId="0" borderId="0" xfId="0" applyAlignment="1">
      <alignment wrapText="1"/>
    </xf>
    <xf numFmtId="49" fontId="4" fillId="0" borderId="0" xfId="1" applyNumberFormat="1" applyAlignment="1">
      <alignment wrapText="1"/>
    </xf>
    <xf numFmtId="6" fontId="0" fillId="0" borderId="0" xfId="0" applyNumberFormat="1"/>
    <xf numFmtId="0" fontId="0" fillId="0" borderId="0" xfId="0" applyNumberFormat="1"/>
    <xf numFmtId="165" fontId="0" fillId="0" borderId="0" xfId="0" applyNumberFormat="1" applyAlignment="1">
      <alignment horizontal="right"/>
    </xf>
    <xf numFmtId="166" fontId="0" fillId="0" borderId="0" xfId="0" applyNumberFormat="1"/>
    <xf numFmtId="14" fontId="0" fillId="0" borderId="0" xfId="0" applyNumberFormat="1"/>
    <xf numFmtId="14" fontId="0" fillId="7" borderId="0" xfId="0" applyNumberFormat="1" applyFill="1"/>
    <xf numFmtId="0" fontId="0" fillId="7" borderId="0" xfId="0" applyFill="1"/>
    <xf numFmtId="0" fontId="0" fillId="7" borderId="0" xfId="0" applyFill="1" applyAlignment="1">
      <alignment wrapText="1"/>
    </xf>
    <xf numFmtId="166" fontId="0" fillId="7" borderId="0" xfId="0" applyNumberFormat="1" applyFill="1"/>
    <xf numFmtId="2" fontId="0" fillId="7" borderId="0" xfId="0" applyNumberFormat="1" applyFill="1"/>
    <xf numFmtId="2" fontId="6" fillId="3" borderId="1" xfId="0" applyNumberFormat="1" applyFont="1" applyFill="1" applyBorder="1" applyAlignment="1">
      <alignment horizontal="right" vertical="center"/>
    </xf>
    <xf numFmtId="9" fontId="3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Border="1"/>
    <xf numFmtId="0" fontId="6" fillId="0" borderId="1" xfId="0" applyFont="1" applyFill="1" applyBorder="1" applyAlignment="1">
      <alignment horizontal="left"/>
    </xf>
    <xf numFmtId="2" fontId="6" fillId="3" borderId="1" xfId="0" applyNumberFormat="1" applyFont="1" applyFill="1" applyBorder="1"/>
    <xf numFmtId="2" fontId="7" fillId="9" borderId="1" xfId="0" applyNumberFormat="1" applyFont="1" applyFill="1" applyBorder="1" applyAlignment="1">
      <alignment horizontal="right"/>
    </xf>
    <xf numFmtId="2" fontId="6" fillId="8" borderId="1" xfId="0" applyNumberFormat="1" applyFont="1" applyFill="1" applyBorder="1"/>
    <xf numFmtId="2" fontId="6" fillId="5" borderId="1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6" fillId="10" borderId="5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1" xfId="0" applyBorder="1"/>
    <xf numFmtId="2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/>
    <xf numFmtId="164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/>
    <xf numFmtId="168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168" fontId="3" fillId="0" borderId="2" xfId="0" applyNumberFormat="1" applyFont="1" applyFill="1" applyBorder="1" applyAlignment="1">
      <alignment horizontal="center" vertical="center" wrapText="1"/>
    </xf>
    <xf numFmtId="168" fontId="3" fillId="6" borderId="1" xfId="0" applyNumberFormat="1" applyFont="1" applyFill="1" applyBorder="1" applyAlignment="1">
      <alignment horizontal="center" vertical="center" wrapText="1"/>
    </xf>
    <xf numFmtId="168" fontId="1" fillId="0" borderId="0" xfId="0" applyNumberFormat="1" applyFon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20" fontId="6" fillId="0" borderId="2" xfId="0" applyNumberFormat="1" applyFont="1" applyFill="1" applyBorder="1" applyAlignment="1">
      <alignment horizontal="left" vertical="center"/>
    </xf>
    <xf numFmtId="20" fontId="6" fillId="0" borderId="1" xfId="0" applyNumberFormat="1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14" fontId="4" fillId="0" borderId="0" xfId="1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2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left" wrapText="1"/>
    </xf>
    <xf numFmtId="0" fontId="4" fillId="0" borderId="1" xfId="1" applyBorder="1"/>
    <xf numFmtId="0" fontId="0" fillId="3" borderId="1" xfId="0" applyFill="1" applyBorder="1" applyAlignment="1"/>
    <xf numFmtId="0" fontId="0" fillId="5" borderId="1" xfId="0" applyFill="1" applyBorder="1" applyAlignment="1"/>
    <xf numFmtId="2" fontId="6" fillId="0" borderId="1" xfId="0" applyNumberFormat="1" applyFont="1" applyFill="1" applyBorder="1" applyAlignment="1">
      <alignment horizontal="left" vertical="center"/>
    </xf>
    <xf numFmtId="0" fontId="19" fillId="0" borderId="0" xfId="0" applyFont="1"/>
    <xf numFmtId="0" fontId="16" fillId="10" borderId="11" xfId="0" applyFont="1" applyFill="1" applyBorder="1" applyAlignment="1">
      <alignment horizontal="center" vertical="center"/>
    </xf>
    <xf numFmtId="0" fontId="20" fillId="11" borderId="7" xfId="0" applyFont="1" applyFill="1" applyBorder="1" applyAlignment="1">
      <alignment horizontal="center" vertical="center"/>
    </xf>
    <xf numFmtId="0" fontId="20" fillId="12" borderId="1" xfId="0" applyFont="1" applyFill="1" applyBorder="1" applyAlignment="1">
      <alignment horizontal="center" vertical="center"/>
    </xf>
    <xf numFmtId="0" fontId="20" fillId="12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12" borderId="8" xfId="0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22" fillId="13" borderId="3" xfId="0" applyFont="1" applyFill="1" applyBorder="1" applyAlignment="1">
      <alignment horizontal="center" vertical="center"/>
    </xf>
    <xf numFmtId="167" fontId="8" fillId="14" borderId="1" xfId="0" applyNumberFormat="1" applyFont="1" applyFill="1" applyBorder="1" applyAlignment="1">
      <alignment horizontal="center" vertical="center" wrapText="1"/>
    </xf>
    <xf numFmtId="49" fontId="8" fillId="14" borderId="1" xfId="0" applyNumberFormat="1" applyFont="1" applyFill="1" applyBorder="1" applyAlignment="1">
      <alignment horizontal="center" vertical="center" wrapText="1"/>
    </xf>
    <xf numFmtId="167" fontId="8" fillId="18" borderId="1" xfId="0" applyNumberFormat="1" applyFont="1" applyFill="1" applyBorder="1" applyAlignment="1">
      <alignment horizontal="center" vertical="center" wrapText="1"/>
    </xf>
    <xf numFmtId="49" fontId="8" fillId="18" borderId="1" xfId="0" applyNumberFormat="1" applyFont="1" applyFill="1" applyBorder="1" applyAlignment="1">
      <alignment horizontal="center" vertical="center" wrapText="1"/>
    </xf>
    <xf numFmtId="167" fontId="8" fillId="19" borderId="1" xfId="0" applyNumberFormat="1" applyFont="1" applyFill="1" applyBorder="1" applyAlignment="1">
      <alignment horizontal="center" vertical="center" wrapText="1"/>
    </xf>
    <xf numFmtId="49" fontId="8" fillId="19" borderId="1" xfId="0" applyNumberFormat="1" applyFont="1" applyFill="1" applyBorder="1" applyAlignment="1">
      <alignment horizontal="center" vertical="center" wrapText="1"/>
    </xf>
    <xf numFmtId="0" fontId="9" fillId="19" borderId="1" xfId="0" applyFont="1" applyFill="1" applyBorder="1"/>
    <xf numFmtId="0" fontId="1" fillId="19" borderId="1" xfId="0" applyFont="1" applyFill="1" applyBorder="1"/>
    <xf numFmtId="0" fontId="9" fillId="15" borderId="3" xfId="0" applyFont="1" applyFill="1" applyBorder="1" applyAlignment="1">
      <alignment horizontal="center" vertical="center"/>
    </xf>
    <xf numFmtId="0" fontId="9" fillId="13" borderId="3" xfId="0" applyFont="1" applyFill="1" applyBorder="1" applyAlignment="1">
      <alignment horizontal="center" vertical="center"/>
    </xf>
    <xf numFmtId="0" fontId="22" fillId="15" borderId="10" xfId="0" applyFont="1" applyFill="1" applyBorder="1" applyAlignment="1">
      <alignment horizontal="center"/>
    </xf>
    <xf numFmtId="0" fontId="22" fillId="13" borderId="8" xfId="0" applyFont="1" applyFill="1" applyBorder="1" applyAlignment="1">
      <alignment horizontal="center"/>
    </xf>
    <xf numFmtId="0" fontId="22" fillId="0" borderId="9" xfId="0" applyFont="1" applyFill="1" applyBorder="1" applyAlignment="1">
      <alignment horizontal="center" vertical="center"/>
    </xf>
    <xf numFmtId="0" fontId="20" fillId="12" borderId="1" xfId="0" applyFont="1" applyFill="1" applyBorder="1" applyAlignment="1">
      <alignment horizontal="left" vertical="center"/>
    </xf>
    <xf numFmtId="0" fontId="22" fillId="13" borderId="3" xfId="0" applyFont="1" applyFill="1" applyBorder="1" applyAlignment="1">
      <alignment horizontal="left" vertical="center"/>
    </xf>
    <xf numFmtId="0" fontId="9" fillId="13" borderId="3" xfId="0" applyFont="1" applyFill="1" applyBorder="1" applyAlignment="1">
      <alignment horizontal="left" vertical="center"/>
    </xf>
    <xf numFmtId="0" fontId="14" fillId="18" borderId="1" xfId="0" applyFont="1" applyFill="1" applyBorder="1" applyAlignment="1">
      <alignment horizontal="left"/>
    </xf>
    <xf numFmtId="0" fontId="14" fillId="14" borderId="1" xfId="0" applyFont="1" applyFill="1" applyBorder="1" applyAlignment="1">
      <alignment horizontal="left"/>
    </xf>
    <xf numFmtId="0" fontId="14" fillId="19" borderId="1" xfId="0" applyFont="1" applyFill="1" applyBorder="1" applyAlignment="1">
      <alignment horizontal="left"/>
    </xf>
    <xf numFmtId="0" fontId="9" fillId="19" borderId="1" xfId="0" applyFont="1" applyFill="1" applyBorder="1" applyAlignment="1">
      <alignment horizontal="left"/>
    </xf>
    <xf numFmtId="0" fontId="21" fillId="19" borderId="1" xfId="0" applyFont="1" applyFill="1" applyBorder="1" applyAlignment="1">
      <alignment horizontal="left" wrapText="1"/>
    </xf>
    <xf numFmtId="0" fontId="9" fillId="13" borderId="12" xfId="0" applyFont="1" applyFill="1" applyBorder="1" applyAlignment="1">
      <alignment vertical="center"/>
    </xf>
    <xf numFmtId="0" fontId="9" fillId="13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9" fillId="13" borderId="8" xfId="0" applyFont="1" applyFill="1" applyBorder="1" applyAlignment="1">
      <alignment horizontal="center"/>
    </xf>
    <xf numFmtId="0" fontId="23" fillId="0" borderId="9" xfId="0" applyFont="1" applyFill="1" applyBorder="1" applyAlignment="1">
      <alignment horizontal="center" vertical="center"/>
    </xf>
    <xf numFmtId="0" fontId="1" fillId="0" borderId="0" xfId="0" applyFont="1"/>
    <xf numFmtId="0" fontId="9" fillId="13" borderId="11" xfId="0" applyFont="1" applyFill="1" applyBorder="1" applyAlignment="1">
      <alignment vertical="center"/>
    </xf>
    <xf numFmtId="0" fontId="9" fillId="16" borderId="11" xfId="0" applyFont="1" applyFill="1" applyBorder="1" applyAlignment="1">
      <alignment vertical="center"/>
    </xf>
    <xf numFmtId="0" fontId="9" fillId="16" borderId="4" xfId="0" applyFont="1" applyFill="1" applyBorder="1" applyAlignment="1">
      <alignment horizontal="center" vertical="center"/>
    </xf>
    <xf numFmtId="0" fontId="9" fillId="17" borderId="7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17" borderId="8" xfId="0" applyFont="1" applyFill="1" applyBorder="1" applyAlignment="1">
      <alignment horizontal="center"/>
    </xf>
    <xf numFmtId="0" fontId="9" fillId="17" borderId="10" xfId="0" applyFont="1" applyFill="1" applyBorder="1" applyAlignment="1">
      <alignment horizontal="center"/>
    </xf>
    <xf numFmtId="0" fontId="9" fillId="17" borderId="3" xfId="0" applyFont="1" applyFill="1" applyBorder="1" applyAlignment="1">
      <alignment horizontal="center" vertical="center"/>
    </xf>
    <xf numFmtId="0" fontId="9" fillId="13" borderId="10" xfId="0" applyFont="1" applyFill="1" applyBorder="1" applyAlignment="1">
      <alignment horizontal="center"/>
    </xf>
    <xf numFmtId="0" fontId="9" fillId="13" borderId="10" xfId="0" applyFont="1" applyFill="1" applyBorder="1" applyAlignment="1">
      <alignment horizontal="center" wrapText="1"/>
    </xf>
    <xf numFmtId="0" fontId="9" fillId="15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/>
    </xf>
    <xf numFmtId="0" fontId="9" fillId="15" borderId="8" xfId="0" applyFont="1" applyFill="1" applyBorder="1" applyAlignment="1">
      <alignment horizontal="center"/>
    </xf>
    <xf numFmtId="0" fontId="9" fillId="15" borderId="11" xfId="0" applyFont="1" applyFill="1" applyBorder="1" applyAlignment="1">
      <alignment vertical="center"/>
    </xf>
    <xf numFmtId="0" fontId="9" fillId="15" borderId="10" xfId="0" applyFont="1" applyFill="1" applyBorder="1" applyAlignment="1">
      <alignment horizontal="center"/>
    </xf>
    <xf numFmtId="0" fontId="9" fillId="15" borderId="14" xfId="0" applyFont="1" applyFill="1" applyBorder="1" applyAlignment="1">
      <alignment vertical="center"/>
    </xf>
    <xf numFmtId="0" fontId="9" fillId="17" borderId="10" xfId="0" applyFont="1" applyFill="1" applyBorder="1" applyAlignment="1">
      <alignment horizontal="center" wrapText="1"/>
    </xf>
    <xf numFmtId="0" fontId="9" fillId="17" borderId="8" xfId="0" applyFont="1" applyFill="1" applyBorder="1" applyAlignment="1">
      <alignment horizontal="center" vertical="center"/>
    </xf>
    <xf numFmtId="0" fontId="9" fillId="13" borderId="15" xfId="0" applyFont="1" applyFill="1" applyBorder="1" applyAlignment="1">
      <alignment horizontal="center" vertical="center"/>
    </xf>
    <xf numFmtId="0" fontId="9" fillId="13" borderId="15" xfId="0" applyFont="1" applyFill="1" applyBorder="1" applyAlignment="1">
      <alignment horizontal="center"/>
    </xf>
    <xf numFmtId="0" fontId="9" fillId="13" borderId="6" xfId="0" applyFont="1" applyFill="1" applyBorder="1" applyAlignment="1">
      <alignment horizontal="center" vertical="center"/>
    </xf>
    <xf numFmtId="0" fontId="9" fillId="16" borderId="8" xfId="0" applyFont="1" applyFill="1" applyBorder="1" applyAlignment="1">
      <alignment horizontal="center" vertical="center"/>
    </xf>
    <xf numFmtId="0" fontId="9" fillId="16" borderId="3" xfId="0" applyFont="1" applyFill="1" applyBorder="1" applyAlignment="1">
      <alignment horizontal="center" vertical="center"/>
    </xf>
    <xf numFmtId="0" fontId="9" fillId="16" borderId="14" xfId="0" applyFont="1" applyFill="1" applyBorder="1" applyAlignment="1">
      <alignment vertical="center"/>
    </xf>
    <xf numFmtId="0" fontId="9" fillId="16" borderId="13" xfId="0" applyFont="1" applyFill="1" applyBorder="1" applyAlignment="1">
      <alignment horizontal="center" vertical="center"/>
    </xf>
    <xf numFmtId="0" fontId="9" fillId="15" borderId="4" xfId="0" applyFont="1" applyFill="1" applyBorder="1" applyAlignment="1">
      <alignment horizontal="center" vertical="center"/>
    </xf>
    <xf numFmtId="0" fontId="9" fillId="15" borderId="13" xfId="0" applyFont="1" applyFill="1" applyBorder="1" applyAlignment="1">
      <alignment horizontal="center" vertical="center"/>
    </xf>
    <xf numFmtId="0" fontId="9" fillId="13" borderId="4" xfId="0" applyFont="1" applyFill="1" applyBorder="1" applyAlignment="1">
      <alignment horizontal="center" vertical="center"/>
    </xf>
    <xf numFmtId="0" fontId="24" fillId="0" borderId="0" xfId="0" applyFont="1"/>
    <xf numFmtId="0" fontId="25" fillId="0" borderId="0" xfId="0" applyFont="1" applyAlignment="1">
      <alignment horizontal="center"/>
    </xf>
    <xf numFmtId="0" fontId="25" fillId="0" borderId="0" xfId="0" applyFont="1"/>
    <xf numFmtId="164" fontId="6" fillId="0" borderId="1" xfId="0" applyNumberFormat="1" applyFont="1" applyBorder="1" applyAlignment="1"/>
    <xf numFmtId="0" fontId="0" fillId="0" borderId="1" xfId="0" applyBorder="1" applyAlignment="1">
      <alignment horizontal="center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right"/>
    </xf>
    <xf numFmtId="2" fontId="6" fillId="3" borderId="1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vertical="center"/>
    </xf>
    <xf numFmtId="164" fontId="6" fillId="0" borderId="0" xfId="0" applyNumberFormat="1" applyFont="1" applyBorder="1"/>
    <xf numFmtId="0" fontId="4" fillId="0" borderId="1" xfId="1" applyBorder="1" applyAlignment="1"/>
    <xf numFmtId="0" fontId="3" fillId="4" borderId="1" xfId="0" applyFont="1" applyFill="1" applyBorder="1" applyAlignment="1">
      <alignment vertical="center" wrapText="1"/>
    </xf>
    <xf numFmtId="2" fontId="6" fillId="4" borderId="1" xfId="0" applyNumberFormat="1" applyFont="1" applyFill="1" applyBorder="1" applyAlignment="1">
      <alignment horizontal="right" vertical="center"/>
    </xf>
    <xf numFmtId="0" fontId="9" fillId="15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left"/>
    </xf>
    <xf numFmtId="0" fontId="9" fillId="13" borderId="0" xfId="0" applyFont="1" applyFill="1" applyBorder="1" applyAlignment="1">
      <alignment horizontal="center" vertical="center"/>
    </xf>
    <xf numFmtId="0" fontId="9" fillId="13" borderId="6" xfId="0" applyFont="1" applyFill="1" applyBorder="1" applyAlignment="1">
      <alignment vertical="center"/>
    </xf>
    <xf numFmtId="0" fontId="18" fillId="0" borderId="16" xfId="0" applyFont="1" applyFill="1" applyBorder="1" applyAlignment="1">
      <alignment horizontal="center" wrapText="1"/>
    </xf>
    <xf numFmtId="0" fontId="18" fillId="0" borderId="17" xfId="0" applyFont="1" applyFill="1" applyBorder="1" applyAlignment="1">
      <alignment horizontal="center" vertical="center" wrapText="1"/>
    </xf>
    <xf numFmtId="168" fontId="18" fillId="0" borderId="18" xfId="0" applyNumberFormat="1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left" vertical="center" wrapText="1"/>
    </xf>
    <xf numFmtId="168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wrapText="1"/>
    </xf>
    <xf numFmtId="0" fontId="0" fillId="4" borderId="1" xfId="0" applyFill="1" applyBorder="1"/>
    <xf numFmtId="0" fontId="9" fillId="17" borderId="8" xfId="0" applyFont="1" applyFill="1" applyBorder="1" applyAlignment="1">
      <alignment horizontal="center" wrapText="1"/>
    </xf>
    <xf numFmtId="0" fontId="9" fillId="17" borderId="8" xfId="0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/>
    </xf>
    <xf numFmtId="0" fontId="13" fillId="18" borderId="1" xfId="0" applyFont="1" applyFill="1" applyBorder="1" applyAlignment="1">
      <alignment horizontal="left" vertical="center" wrapText="1"/>
    </xf>
    <xf numFmtId="167" fontId="8" fillId="18" borderId="1" xfId="0" applyNumberFormat="1" applyFont="1" applyFill="1" applyBorder="1" applyAlignment="1">
      <alignment horizontal="center" vertical="center" wrapText="1"/>
    </xf>
    <xf numFmtId="0" fontId="9" fillId="17" borderId="3" xfId="0" applyFont="1" applyFill="1" applyBorder="1" applyAlignment="1">
      <alignment horizontal="center" vertical="center"/>
    </xf>
    <xf numFmtId="167" fontId="8" fillId="18" borderId="1" xfId="0" applyNumberFormat="1" applyFont="1" applyFill="1" applyBorder="1" applyAlignment="1">
      <alignment horizontal="center" vertical="center" wrapText="1"/>
    </xf>
    <xf numFmtId="49" fontId="8" fillId="18" borderId="1" xfId="0" applyNumberFormat="1" applyFont="1" applyFill="1" applyBorder="1" applyAlignment="1">
      <alignment horizontal="center" vertical="center" wrapText="1"/>
    </xf>
    <xf numFmtId="0" fontId="14" fillId="18" borderId="1" xfId="0" applyFont="1" applyFill="1" applyBorder="1" applyAlignment="1">
      <alignment horizontal="left"/>
    </xf>
    <xf numFmtId="0" fontId="9" fillId="16" borderId="3" xfId="0" applyFont="1" applyFill="1" applyBorder="1" applyAlignment="1">
      <alignment horizontal="center" vertical="center"/>
    </xf>
    <xf numFmtId="0" fontId="0" fillId="0" borderId="0" xfId="0"/>
    <xf numFmtId="0" fontId="9" fillId="13" borderId="3" xfId="0" applyFont="1" applyFill="1" applyBorder="1" applyAlignment="1">
      <alignment horizontal="center" vertical="center"/>
    </xf>
    <xf numFmtId="0" fontId="9" fillId="17" borderId="3" xfId="0" applyFont="1" applyFill="1" applyBorder="1" applyAlignment="1">
      <alignment horizontal="center" vertical="center"/>
    </xf>
    <xf numFmtId="0" fontId="9" fillId="16" borderId="3" xfId="0" applyFont="1" applyFill="1" applyBorder="1" applyAlignment="1">
      <alignment horizontal="center" vertical="center"/>
    </xf>
    <xf numFmtId="0" fontId="9" fillId="13" borderId="11" xfId="0" applyFont="1" applyFill="1" applyBorder="1" applyAlignment="1">
      <alignment horizontal="center" vertical="center"/>
    </xf>
    <xf numFmtId="0" fontId="9" fillId="13" borderId="3" xfId="0" applyFont="1" applyFill="1" applyBorder="1" applyAlignment="1">
      <alignment horizontal="center" vertical="center"/>
    </xf>
    <xf numFmtId="0" fontId="9" fillId="17" borderId="3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center" vertical="center"/>
    </xf>
    <xf numFmtId="0" fontId="9" fillId="13" borderId="10" xfId="0" applyFont="1" applyFill="1" applyBorder="1" applyAlignment="1">
      <alignment horizontal="center" vertical="center"/>
    </xf>
    <xf numFmtId="0" fontId="9" fillId="13" borderId="14" xfId="0" applyFont="1" applyFill="1" applyBorder="1" applyAlignment="1">
      <alignment vertical="center"/>
    </xf>
    <xf numFmtId="0" fontId="9" fillId="13" borderId="13" xfId="0" applyFont="1" applyFill="1" applyBorder="1" applyAlignment="1">
      <alignment horizontal="center" vertical="center"/>
    </xf>
    <xf numFmtId="0" fontId="14" fillId="18" borderId="1" xfId="0" applyFont="1" applyFill="1" applyBorder="1" applyAlignment="1">
      <alignment horizontal="left" vertical="center"/>
    </xf>
    <xf numFmtId="0" fontId="8" fillId="10" borderId="5" xfId="0" applyFont="1" applyFill="1" applyBorder="1" applyAlignment="1">
      <alignment horizontal="center" vertical="center"/>
    </xf>
    <xf numFmtId="49" fontId="16" fillId="10" borderId="11" xfId="0" applyNumberFormat="1" applyFont="1" applyFill="1" applyBorder="1" applyAlignment="1">
      <alignment horizontal="center" textRotation="90"/>
    </xf>
    <xf numFmtId="0" fontId="9" fillId="13" borderId="1" xfId="0" applyFont="1" applyFill="1" applyBorder="1" applyAlignment="1">
      <alignment horizontal="center" vertical="center"/>
    </xf>
    <xf numFmtId="0" fontId="9" fillId="15" borderId="10" xfId="0" applyFont="1" applyFill="1" applyBorder="1" applyAlignment="1">
      <alignment horizontal="center" vertical="center"/>
    </xf>
    <xf numFmtId="0" fontId="9" fillId="16" borderId="12" xfId="0" applyFont="1" applyFill="1" applyBorder="1" applyAlignment="1">
      <alignment vertical="center"/>
    </xf>
    <xf numFmtId="0" fontId="9" fillId="16" borderId="6" xfId="0" applyFont="1" applyFill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C5F1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1</xdr:row>
      <xdr:rowOff>0</xdr:rowOff>
    </xdr:from>
    <xdr:to>
      <xdr:col>8</xdr:col>
      <xdr:colOff>314325</xdr:colOff>
      <xdr:row>9</xdr:row>
      <xdr:rowOff>66675</xdr:rowOff>
    </xdr:to>
    <xdr:pic>
      <xdr:nvPicPr>
        <xdr:cNvPr id="4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3650" y="266700"/>
          <a:ext cx="2409825" cy="1781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https://tickets.wbstudiotour.com/webstore/shop/ViewItems.aspx?CG=WBTKT&amp;C=WBSTD&amp;_ga=1.5830907.917092066.1463313331" TargetMode="External"/><Relationship Id="rId7" Type="http://schemas.openxmlformats.org/officeDocument/2006/relationships/hyperlink" Target="https://cirquedusoleil.com/" TargetMode="External"/><Relationship Id="rId2" Type="http://schemas.openxmlformats.org/officeDocument/2006/relationships/hyperlink" Target="https://br.viator.com/pt/8328/tours/Las-Vegas/Exclusivo-da-Viator-passe-Las-Vegas-Thrill/d684-3787VTTHRILL" TargetMode="External"/><Relationship Id="rId1" Type="http://schemas.openxmlformats.org/officeDocument/2006/relationships/printerSettings" Target="../printerSettings/printerSettings3.bin"/><Relationship Id="rId6" Type="http://schemas.openxmlformats.org/officeDocument/2006/relationships/hyperlink" Target="https://br.viator.com/pt/8328/tours/Las-Vegas/The-High-Roller-no-The-LINQ/d684-5084LASHIG" TargetMode="External"/><Relationship Id="rId5" Type="http://schemas.openxmlformats.org/officeDocument/2006/relationships/hyperlink" Target="http://grandcanyon.com/planning/west-planning/grand-canyon-skywalk-price-tickets/" TargetMode="External"/><Relationship Id="rId4" Type="http://schemas.openxmlformats.org/officeDocument/2006/relationships/hyperlink" Target="https://tickets.sandiegozoo.org/webstore/shop/ViewItems.aspx?CG=webstoresdz&amp;C=sdztp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razilusa.com.br/cidades/lasvegas/atracoes/" TargetMode="External"/><Relationship Id="rId3" Type="http://schemas.openxmlformats.org/officeDocument/2006/relationships/hyperlink" Target="http://santamonicapier.org/" TargetMode="External"/><Relationship Id="rId7" Type="http://schemas.openxmlformats.org/officeDocument/2006/relationships/hyperlink" Target="http://guia.melhoresdestinos.com.br/las-vegas-79-c.html" TargetMode="External"/><Relationship Id="rId2" Type="http://schemas.openxmlformats.org/officeDocument/2006/relationships/hyperlink" Target="http://www.rodeodrive-bh.com/" TargetMode="External"/><Relationship Id="rId1" Type="http://schemas.openxmlformats.org/officeDocument/2006/relationships/printerSettings" Target="../printerSettings/printerSettings5.bin"/><Relationship Id="rId6" Type="http://schemas.openxmlformats.org/officeDocument/2006/relationships/hyperlink" Target="http://www.aprendizdeviajante.com/index.php/2013/01/13/o-que-fazer-em-los-angeles-as-principais-atracoes/" TargetMode="External"/><Relationship Id="rId5" Type="http://schemas.openxmlformats.org/officeDocument/2006/relationships/hyperlink" Target="http://www.sixflags.com/magicMountain/index.aspx" TargetMode="External"/><Relationship Id="rId10" Type="http://schemas.openxmlformats.org/officeDocument/2006/relationships/printerSettings" Target="../printerSettings/printerSettings6.bin"/><Relationship Id="rId4" Type="http://schemas.openxmlformats.org/officeDocument/2006/relationships/hyperlink" Target="https://en.wikipedia.org/wiki/List_of_stars_on_the_Hollywood_Walk_of_Fame" TargetMode="External"/><Relationship Id="rId9" Type="http://schemas.openxmlformats.org/officeDocument/2006/relationships/hyperlink" Target="http://www.dicasdelasvegas.com.br/2014/05/pontos-turisticos-em-las-vegas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>
      <selection activeCell="H24" sqref="H24"/>
    </sheetView>
  </sheetViews>
  <sheetFormatPr defaultRowHeight="15" x14ac:dyDescent="0.25"/>
  <cols>
    <col min="1" max="1" width="12" style="10" customWidth="1"/>
    <col min="2" max="2" width="20.7109375" style="83" bestFit="1" customWidth="1"/>
    <col min="3" max="4" width="8.5703125" style="76" bestFit="1" customWidth="1"/>
    <col min="5" max="5" width="41.42578125" style="83" customWidth="1"/>
    <col min="6" max="6" width="10.140625" style="9" bestFit="1" customWidth="1"/>
    <col min="7" max="7" width="10.28515625" style="7" bestFit="1" customWidth="1"/>
    <col min="8" max="8" width="11.28515625" style="9" customWidth="1"/>
    <col min="9" max="9" width="11.28515625" style="40" customWidth="1"/>
    <col min="10" max="10" width="10.7109375" bestFit="1" customWidth="1"/>
    <col min="11" max="11" width="10.42578125" style="13" bestFit="1" customWidth="1"/>
    <col min="12" max="12" width="9.140625" style="13"/>
  </cols>
  <sheetData>
    <row r="1" spans="1:12" ht="21" thickBot="1" x14ac:dyDescent="0.35">
      <c r="A1" s="90" t="s">
        <v>11</v>
      </c>
      <c r="B1" s="79"/>
      <c r="C1" s="75"/>
      <c r="D1" s="75"/>
      <c r="E1" s="79"/>
      <c r="F1"/>
      <c r="G1" s="13"/>
      <c r="H1" s="13"/>
      <c r="I1"/>
      <c r="K1"/>
      <c r="L1"/>
    </row>
    <row r="2" spans="1:12" s="2" customFormat="1" x14ac:dyDescent="0.25">
      <c r="A2" s="181" t="s">
        <v>0</v>
      </c>
      <c r="B2" s="182" t="s">
        <v>1</v>
      </c>
      <c r="C2" s="183" t="s">
        <v>180</v>
      </c>
      <c r="D2" s="183" t="s">
        <v>179</v>
      </c>
      <c r="E2" s="184" t="s">
        <v>66</v>
      </c>
      <c r="F2" s="71"/>
      <c r="G2" s="72"/>
      <c r="H2" s="59"/>
    </row>
    <row r="3" spans="1:12" s="2" customFormat="1" x14ac:dyDescent="0.25">
      <c r="A3" s="185" t="s">
        <v>272</v>
      </c>
      <c r="B3" s="186" t="s">
        <v>273</v>
      </c>
      <c r="C3" s="187">
        <v>0.77083333333333337</v>
      </c>
      <c r="D3" s="187">
        <v>0.8125</v>
      </c>
      <c r="E3" s="188"/>
      <c r="F3" s="71"/>
      <c r="G3" s="72"/>
      <c r="H3" s="59"/>
    </row>
    <row r="4" spans="1:12" x14ac:dyDescent="0.25">
      <c r="A4" s="91" t="s">
        <v>197</v>
      </c>
      <c r="B4" s="88" t="s">
        <v>114</v>
      </c>
      <c r="C4" s="73">
        <v>0.9375</v>
      </c>
      <c r="D4" s="73">
        <v>0.29166666666666669</v>
      </c>
      <c r="E4" s="80" t="s">
        <v>115</v>
      </c>
      <c r="F4" s="11"/>
      <c r="G4" s="14"/>
      <c r="H4" s="13"/>
      <c r="I4"/>
      <c r="K4"/>
      <c r="L4"/>
    </row>
    <row r="5" spans="1:12" x14ac:dyDescent="0.25">
      <c r="A5" s="62" t="s">
        <v>69</v>
      </c>
      <c r="B5" s="19" t="s">
        <v>12</v>
      </c>
      <c r="C5" s="70">
        <v>0.375</v>
      </c>
      <c r="D5" s="70">
        <v>0.39999999999999997</v>
      </c>
      <c r="E5" s="81" t="s">
        <v>274</v>
      </c>
      <c r="F5" s="11"/>
      <c r="G5" s="14"/>
      <c r="H5" s="13"/>
      <c r="I5"/>
      <c r="K5"/>
      <c r="L5"/>
    </row>
    <row r="6" spans="1:12" ht="30" x14ac:dyDescent="0.25">
      <c r="A6" s="62" t="s">
        <v>69</v>
      </c>
      <c r="B6" s="19" t="s">
        <v>178</v>
      </c>
      <c r="C6" s="70">
        <v>0.45833333333333331</v>
      </c>
      <c r="D6" s="70"/>
      <c r="E6" s="81" t="s">
        <v>246</v>
      </c>
      <c r="F6" s="11"/>
      <c r="G6" s="14"/>
      <c r="H6" s="13"/>
      <c r="I6"/>
      <c r="K6"/>
      <c r="L6"/>
    </row>
    <row r="7" spans="1:12" x14ac:dyDescent="0.25">
      <c r="A7" s="62" t="s">
        <v>184</v>
      </c>
      <c r="B7" s="19" t="s">
        <v>2</v>
      </c>
      <c r="C7" s="70"/>
      <c r="D7" s="70"/>
      <c r="E7" s="78" t="s">
        <v>2</v>
      </c>
      <c r="F7" s="11"/>
      <c r="G7" s="14"/>
      <c r="H7" s="13"/>
      <c r="I7"/>
      <c r="K7"/>
      <c r="L7"/>
    </row>
    <row r="8" spans="1:12" ht="15" customHeight="1" x14ac:dyDescent="0.25">
      <c r="A8" s="62" t="s">
        <v>185</v>
      </c>
      <c r="B8" s="19" t="s">
        <v>2</v>
      </c>
      <c r="C8" s="70"/>
      <c r="D8" s="70"/>
      <c r="E8" s="78" t="s">
        <v>2</v>
      </c>
      <c r="F8" s="11"/>
      <c r="G8" s="14"/>
      <c r="H8" s="13"/>
      <c r="I8"/>
      <c r="K8"/>
      <c r="L8"/>
    </row>
    <row r="9" spans="1:12" x14ac:dyDescent="0.25">
      <c r="A9" s="62" t="s">
        <v>186</v>
      </c>
      <c r="B9" s="19"/>
      <c r="C9" s="70"/>
      <c r="D9" s="70"/>
      <c r="E9" s="78"/>
      <c r="F9" s="11"/>
      <c r="G9" s="14"/>
      <c r="H9" s="13"/>
      <c r="I9"/>
      <c r="K9"/>
      <c r="L9"/>
    </row>
    <row r="10" spans="1:12" s="3" customFormat="1" x14ac:dyDescent="0.25">
      <c r="A10" s="62" t="s">
        <v>187</v>
      </c>
      <c r="B10" s="19"/>
      <c r="C10" s="70"/>
      <c r="D10" s="70"/>
      <c r="E10" s="78"/>
      <c r="F10" s="12"/>
      <c r="G10" s="15"/>
      <c r="H10" s="16"/>
    </row>
    <row r="11" spans="1:12" s="3" customFormat="1" x14ac:dyDescent="0.25">
      <c r="A11" s="62" t="s">
        <v>188</v>
      </c>
      <c r="B11" s="19"/>
      <c r="C11" s="70"/>
      <c r="D11" s="70"/>
      <c r="E11" s="78"/>
      <c r="F11" s="12"/>
      <c r="G11" s="15"/>
      <c r="H11" s="16"/>
    </row>
    <row r="12" spans="1:12" s="3" customFormat="1" ht="14.25" customHeight="1" x14ac:dyDescent="0.25">
      <c r="A12" s="62" t="s">
        <v>189</v>
      </c>
      <c r="B12" s="19"/>
      <c r="C12" s="70"/>
      <c r="D12" s="70"/>
      <c r="E12" s="78"/>
      <c r="F12" s="12"/>
      <c r="G12" s="15"/>
      <c r="H12" s="16"/>
    </row>
    <row r="13" spans="1:12" s="3" customFormat="1" ht="30" x14ac:dyDescent="0.25">
      <c r="A13" s="62" t="s">
        <v>190</v>
      </c>
      <c r="B13" s="19" t="s">
        <v>117</v>
      </c>
      <c r="C13" s="70">
        <v>0.375</v>
      </c>
      <c r="D13" s="70">
        <v>0.5625</v>
      </c>
      <c r="E13" s="78" t="s">
        <v>248</v>
      </c>
      <c r="F13" s="12"/>
      <c r="G13" s="15"/>
      <c r="H13" s="16"/>
    </row>
    <row r="14" spans="1:12" s="3" customFormat="1" ht="30" x14ac:dyDescent="0.25">
      <c r="A14" s="62" t="s">
        <v>190</v>
      </c>
      <c r="B14" s="19" t="s">
        <v>251</v>
      </c>
      <c r="C14" s="70">
        <v>0.58333333333333337</v>
      </c>
      <c r="D14" s="70"/>
      <c r="E14" s="78" t="s">
        <v>247</v>
      </c>
      <c r="F14" s="12"/>
      <c r="G14" s="15"/>
      <c r="H14" s="16"/>
    </row>
    <row r="15" spans="1:12" s="3" customFormat="1" x14ac:dyDescent="0.25">
      <c r="A15" s="62" t="s">
        <v>191</v>
      </c>
      <c r="B15" s="19" t="s">
        <v>2</v>
      </c>
      <c r="C15" s="70" t="s">
        <v>2</v>
      </c>
      <c r="D15" s="70" t="s">
        <v>2</v>
      </c>
      <c r="E15" s="78" t="s">
        <v>2</v>
      </c>
      <c r="F15" s="12"/>
      <c r="G15" s="15"/>
      <c r="H15" s="16"/>
    </row>
    <row r="16" spans="1:12" s="3" customFormat="1" x14ac:dyDescent="0.25">
      <c r="A16" s="62" t="s">
        <v>181</v>
      </c>
      <c r="B16" s="19"/>
      <c r="C16" s="70"/>
      <c r="D16" s="70"/>
      <c r="E16" s="78" t="s">
        <v>2</v>
      </c>
      <c r="F16" s="12"/>
      <c r="G16" s="15"/>
      <c r="H16" s="16"/>
    </row>
    <row r="17" spans="1:12" s="3" customFormat="1" x14ac:dyDescent="0.25">
      <c r="A17" s="62" t="s">
        <v>182</v>
      </c>
      <c r="B17" s="19"/>
      <c r="C17" s="70"/>
      <c r="D17" s="70"/>
      <c r="E17" s="78" t="s">
        <v>2</v>
      </c>
      <c r="F17" s="12"/>
      <c r="G17" s="15"/>
      <c r="H17" s="16"/>
    </row>
    <row r="18" spans="1:12" s="3" customFormat="1" x14ac:dyDescent="0.25">
      <c r="A18" s="62" t="s">
        <v>192</v>
      </c>
      <c r="B18" s="19"/>
      <c r="C18" s="70"/>
      <c r="D18" s="70"/>
      <c r="E18" s="78" t="s">
        <v>2</v>
      </c>
      <c r="F18" s="12" t="s">
        <v>2</v>
      </c>
      <c r="G18" s="15"/>
      <c r="H18" s="16"/>
    </row>
    <row r="19" spans="1:12" s="3" customFormat="1" x14ac:dyDescent="0.25">
      <c r="A19" s="62" t="s">
        <v>183</v>
      </c>
      <c r="B19" s="19"/>
      <c r="C19" s="70"/>
      <c r="D19" s="70"/>
      <c r="E19" s="78"/>
      <c r="F19" s="12"/>
      <c r="G19" s="15"/>
      <c r="H19" s="16"/>
    </row>
    <row r="20" spans="1:12" s="3" customFormat="1" ht="15" customHeight="1" x14ac:dyDescent="0.25">
      <c r="A20" s="62" t="s">
        <v>193</v>
      </c>
      <c r="B20" s="19"/>
      <c r="C20" s="70"/>
      <c r="D20" s="70"/>
      <c r="E20" s="78"/>
      <c r="F20" s="12"/>
      <c r="G20" s="15"/>
      <c r="H20" s="16"/>
    </row>
    <row r="21" spans="1:12" s="3" customFormat="1" ht="15" customHeight="1" x14ac:dyDescent="0.25">
      <c r="A21" s="62" t="s">
        <v>194</v>
      </c>
      <c r="B21" s="19"/>
      <c r="C21" s="70"/>
      <c r="D21" s="70"/>
      <c r="E21" s="78"/>
      <c r="F21" s="12"/>
      <c r="G21" s="15"/>
      <c r="H21" s="16"/>
    </row>
    <row r="22" spans="1:12" s="3" customFormat="1" ht="15" customHeight="1" x14ac:dyDescent="0.25">
      <c r="A22" s="62" t="s">
        <v>195</v>
      </c>
      <c r="B22" s="19"/>
      <c r="C22" s="70"/>
      <c r="D22" s="70"/>
      <c r="E22" s="78"/>
      <c r="F22" s="12"/>
      <c r="G22" s="15"/>
      <c r="H22" s="16"/>
    </row>
    <row r="23" spans="1:12" s="3" customFormat="1" ht="15.75" customHeight="1" x14ac:dyDescent="0.25">
      <c r="A23" s="189" t="s">
        <v>196</v>
      </c>
      <c r="B23" s="186" t="s">
        <v>116</v>
      </c>
      <c r="C23" s="187">
        <v>0.39583333333333331</v>
      </c>
      <c r="D23" s="187">
        <v>0.4375</v>
      </c>
      <c r="E23" s="186" t="s">
        <v>249</v>
      </c>
      <c r="F23" s="12"/>
      <c r="G23" s="15"/>
      <c r="H23" s="16"/>
    </row>
    <row r="24" spans="1:12" s="2" customFormat="1" ht="28.5" customHeight="1" x14ac:dyDescent="0.25">
      <c r="A24" s="186" t="s">
        <v>275</v>
      </c>
      <c r="B24" s="186" t="s">
        <v>67</v>
      </c>
      <c r="C24" s="187">
        <v>0.60069444444444442</v>
      </c>
      <c r="D24" s="187">
        <v>0.3923611111111111</v>
      </c>
      <c r="E24" s="186" t="s">
        <v>250</v>
      </c>
      <c r="F24" s="71"/>
      <c r="G24" s="72"/>
      <c r="H24" s="59"/>
    </row>
    <row r="25" spans="1:12" x14ac:dyDescent="0.25">
      <c r="A25" s="92"/>
      <c r="B25" s="89"/>
      <c r="C25" s="74"/>
      <c r="D25" s="74"/>
      <c r="E25" s="82"/>
      <c r="F25" s="11"/>
      <c r="G25" s="14"/>
      <c r="H25" s="13"/>
      <c r="I25"/>
      <c r="K25"/>
      <c r="L25"/>
    </row>
    <row r="26" spans="1:12" x14ac:dyDescent="0.25">
      <c r="J26" s="39" t="s">
        <v>2</v>
      </c>
      <c r="K26" s="13" t="s">
        <v>2</v>
      </c>
      <c r="L26" s="13" t="s">
        <v>2</v>
      </c>
    </row>
    <row r="27" spans="1:12" x14ac:dyDescent="0.25">
      <c r="J27" s="39"/>
    </row>
    <row r="28" spans="1:12" x14ac:dyDescent="0.25">
      <c r="J28" s="39"/>
    </row>
    <row r="29" spans="1:12" ht="18" customHeight="1" x14ac:dyDescent="0.25">
      <c r="E29" s="84"/>
    </row>
    <row r="32" spans="1:12" x14ac:dyDescent="0.25">
      <c r="E32" s="85"/>
    </row>
    <row r="33" spans="3:5" x14ac:dyDescent="0.25">
      <c r="E33" s="86"/>
    </row>
    <row r="34" spans="3:5" x14ac:dyDescent="0.25">
      <c r="E34" s="85"/>
    </row>
    <row r="43" spans="3:5" x14ac:dyDescent="0.25">
      <c r="C43" s="77"/>
    </row>
    <row r="44" spans="3:5" x14ac:dyDescent="0.25">
      <c r="C44" s="77"/>
      <c r="D44" s="77"/>
    </row>
    <row r="45" spans="3:5" x14ac:dyDescent="0.25">
      <c r="C45" s="77"/>
      <c r="D45" s="77"/>
      <c r="E45" s="87"/>
    </row>
    <row r="46" spans="3:5" x14ac:dyDescent="0.25">
      <c r="C46" s="77"/>
      <c r="D46" s="77"/>
    </row>
  </sheetData>
  <customSheetViews>
    <customSheetView guid="{F7C0DB84-8A15-4E84-BD00-DAEB82DA975F}">
      <selection activeCell="A18" sqref="A18"/>
      <pageMargins left="0.511811024" right="0.511811024" top="0.78740157499999996" bottom="0.78740157499999996" header="0.31496062000000002" footer="0.31496062000000002"/>
      <pageSetup paperSize="9" orientation="landscape" r:id="rId1"/>
    </customSheetView>
  </customSheetViews>
  <pageMargins left="0.511811024" right="0.511811024" top="0.78740157499999996" bottom="0.78740157499999996" header="0.31496062000000002" footer="0.31496062000000002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C31" sqref="C31"/>
    </sheetView>
  </sheetViews>
  <sheetFormatPr defaultRowHeight="15" x14ac:dyDescent="0.25"/>
  <cols>
    <col min="1" max="1" width="13.7109375" style="17" customWidth="1"/>
    <col min="2" max="2" width="52.7109375" style="4" customWidth="1"/>
    <col min="3" max="3" width="10.28515625" style="13" bestFit="1" customWidth="1"/>
    <col min="4" max="4" width="10.28515625" style="13" customWidth="1"/>
    <col min="5" max="5" width="9.28515625" style="56" bestFit="1" customWidth="1"/>
    <col min="6" max="6" width="9.28515625" style="56" customWidth="1"/>
    <col min="7" max="7" width="97.140625" bestFit="1" customWidth="1"/>
  </cols>
  <sheetData>
    <row r="1" spans="1:7" ht="20.25" x14ac:dyDescent="0.25">
      <c r="A1" s="1" t="s">
        <v>11</v>
      </c>
      <c r="B1" s="5"/>
      <c r="C1" s="8"/>
      <c r="D1" s="6"/>
    </row>
    <row r="2" spans="1:7" s="3" customFormat="1" ht="31.5" customHeight="1" x14ac:dyDescent="0.25">
      <c r="A2" s="18" t="s">
        <v>0</v>
      </c>
      <c r="B2" s="21" t="s">
        <v>9</v>
      </c>
      <c r="C2" s="61" t="s">
        <v>3</v>
      </c>
      <c r="D2" s="61" t="s">
        <v>8</v>
      </c>
      <c r="E2" s="68" t="s">
        <v>172</v>
      </c>
      <c r="F2" s="68" t="s">
        <v>263</v>
      </c>
      <c r="G2" s="57" t="s">
        <v>73</v>
      </c>
    </row>
    <row r="3" spans="1:7" x14ac:dyDescent="0.25">
      <c r="A3" s="63">
        <v>42435</v>
      </c>
      <c r="B3" s="49" t="s">
        <v>124</v>
      </c>
      <c r="C3" s="30">
        <v>5823</v>
      </c>
      <c r="D3" s="20"/>
      <c r="E3" s="69"/>
      <c r="F3" s="69"/>
      <c r="G3" s="60"/>
    </row>
    <row r="4" spans="1:7" x14ac:dyDescent="0.25">
      <c r="A4" s="63">
        <v>42435</v>
      </c>
      <c r="B4" s="22" t="s">
        <v>125</v>
      </c>
      <c r="C4" s="55">
        <v>1395</v>
      </c>
      <c r="D4" s="20"/>
      <c r="E4" s="69"/>
      <c r="F4" s="69"/>
      <c r="G4" s="60"/>
    </row>
    <row r="5" spans="1:7" x14ac:dyDescent="0.25">
      <c r="A5" s="63">
        <v>42466</v>
      </c>
      <c r="B5" s="49" t="s">
        <v>123</v>
      </c>
      <c r="C5" s="30">
        <v>2722</v>
      </c>
      <c r="D5" s="20"/>
      <c r="E5" s="69">
        <v>724.17</v>
      </c>
      <c r="F5" s="69"/>
      <c r="G5" s="60"/>
    </row>
    <row r="6" spans="1:7" x14ac:dyDescent="0.25">
      <c r="A6" s="63"/>
      <c r="B6" s="49" t="s">
        <v>133</v>
      </c>
      <c r="C6" s="30">
        <f>SUM(E6:E6)*D33</f>
        <v>2512.8699000000001</v>
      </c>
      <c r="D6" s="20"/>
      <c r="E6" s="69">
        <v>724.17</v>
      </c>
      <c r="F6" s="69"/>
      <c r="G6" s="60"/>
    </row>
    <row r="7" spans="1:7" x14ac:dyDescent="0.25">
      <c r="A7" s="63"/>
      <c r="B7" s="49" t="s">
        <v>175</v>
      </c>
      <c r="C7" s="48">
        <f>SUM(E7:E7)*D33</f>
        <v>225.55</v>
      </c>
      <c r="D7" s="20"/>
      <c r="E7" s="69">
        <v>65</v>
      </c>
      <c r="F7" s="69"/>
      <c r="G7" s="60"/>
    </row>
    <row r="8" spans="1:7" x14ac:dyDescent="0.25">
      <c r="A8" s="63"/>
      <c r="B8" s="49" t="s">
        <v>176</v>
      </c>
      <c r="C8" s="48">
        <f>SUM(E8:E8)*D33</f>
        <v>572.55000000000007</v>
      </c>
      <c r="D8" s="20"/>
      <c r="E8" s="69">
        <v>165</v>
      </c>
      <c r="F8" s="69"/>
      <c r="G8" s="60"/>
    </row>
    <row r="9" spans="1:7" x14ac:dyDescent="0.25">
      <c r="A9" s="63"/>
      <c r="B9" s="49" t="s">
        <v>207</v>
      </c>
      <c r="C9" s="48">
        <f>SUM(E9:E9)*D33</f>
        <v>163.09</v>
      </c>
      <c r="D9" s="20"/>
      <c r="E9" s="69">
        <v>47</v>
      </c>
      <c r="F9" s="69"/>
      <c r="G9" s="60"/>
    </row>
    <row r="10" spans="1:7" x14ac:dyDescent="0.25">
      <c r="A10" s="63"/>
      <c r="B10" s="49" t="s">
        <v>281</v>
      </c>
      <c r="C10" s="48">
        <v>1041</v>
      </c>
      <c r="D10" s="20"/>
      <c r="E10" s="69"/>
      <c r="F10" s="69"/>
      <c r="G10" s="60"/>
    </row>
    <row r="11" spans="1:7" x14ac:dyDescent="0.25">
      <c r="A11" s="18"/>
      <c r="B11" s="23" t="s">
        <v>128</v>
      </c>
      <c r="C11" s="20"/>
      <c r="D11" s="48">
        <f>SUM(E11:E11)*D33</f>
        <v>3391.9250000000002</v>
      </c>
      <c r="E11" s="69">
        <v>977.5</v>
      </c>
      <c r="F11" s="69"/>
      <c r="G11" s="60"/>
    </row>
    <row r="12" spans="1:7" ht="16.5" customHeight="1" x14ac:dyDescent="0.25">
      <c r="A12" s="18"/>
      <c r="B12" s="23" t="s">
        <v>177</v>
      </c>
      <c r="C12" s="20"/>
      <c r="D12" s="48">
        <f>SUM(E12:E12)*D33</f>
        <v>360.88</v>
      </c>
      <c r="E12" s="69">
        <v>104</v>
      </c>
      <c r="F12" s="69"/>
      <c r="G12" s="60"/>
    </row>
    <row r="13" spans="1:7" ht="16.5" customHeight="1" x14ac:dyDescent="0.25">
      <c r="A13" s="18"/>
      <c r="B13" s="96" t="s">
        <v>206</v>
      </c>
      <c r="C13" s="20"/>
      <c r="D13" s="30">
        <v>1718</v>
      </c>
      <c r="E13" s="69"/>
      <c r="F13" s="69"/>
      <c r="G13" s="60"/>
    </row>
    <row r="14" spans="1:7" ht="15.75" customHeight="1" x14ac:dyDescent="0.25">
      <c r="A14" s="18"/>
      <c r="B14" s="96" t="s">
        <v>208</v>
      </c>
      <c r="C14" s="20"/>
      <c r="D14" s="48">
        <f>SUM(E14:E14)*D33</f>
        <v>562.07060000000001</v>
      </c>
      <c r="E14" s="69">
        <v>161.97999999999999</v>
      </c>
      <c r="F14" s="69"/>
      <c r="G14" s="60"/>
    </row>
    <row r="15" spans="1:7" ht="15.75" customHeight="1" x14ac:dyDescent="0.25">
      <c r="A15" s="63">
        <v>42584</v>
      </c>
      <c r="B15" s="96" t="s">
        <v>209</v>
      </c>
      <c r="C15" s="20"/>
      <c r="D15" s="48">
        <f>SUM(E15:E15)*D33</f>
        <v>645.42000000000007</v>
      </c>
      <c r="E15" s="69">
        <v>186</v>
      </c>
      <c r="F15" s="69">
        <v>186</v>
      </c>
      <c r="G15" s="93" t="s">
        <v>210</v>
      </c>
    </row>
    <row r="16" spans="1:7" x14ac:dyDescent="0.25">
      <c r="A16" s="63">
        <v>42586</v>
      </c>
      <c r="B16" s="19" t="s">
        <v>259</v>
      </c>
      <c r="C16" s="20"/>
      <c r="D16" s="48">
        <f>SUM((E16:E16)*D33)*3</f>
        <v>520.5</v>
      </c>
      <c r="E16" s="69">
        <v>50</v>
      </c>
      <c r="F16" s="69">
        <v>150</v>
      </c>
      <c r="G16" s="93" t="s">
        <v>203</v>
      </c>
    </row>
    <row r="17" spans="1:9" x14ac:dyDescent="0.25">
      <c r="A17" s="63">
        <v>42591</v>
      </c>
      <c r="B17" s="51" t="s">
        <v>129</v>
      </c>
      <c r="C17" s="20"/>
      <c r="D17" s="48">
        <f>SUM((E17:E17)*D33)*3</f>
        <v>795.63630000000012</v>
      </c>
      <c r="E17" s="69">
        <v>76.430000000000007</v>
      </c>
      <c r="F17" s="69">
        <v>229.29</v>
      </c>
      <c r="G17" s="93" t="s">
        <v>260</v>
      </c>
    </row>
    <row r="18" spans="1:9" x14ac:dyDescent="0.25">
      <c r="A18" s="63">
        <v>42594</v>
      </c>
      <c r="B18" s="51" t="s">
        <v>110</v>
      </c>
      <c r="C18" s="20"/>
      <c r="D18" s="48">
        <f>SUM((E18:E18)*D33)*3</f>
        <v>228.91590000000002</v>
      </c>
      <c r="E18" s="69">
        <v>21.99</v>
      </c>
      <c r="F18" s="69">
        <v>66</v>
      </c>
      <c r="G18" s="93" t="s">
        <v>171</v>
      </c>
    </row>
    <row r="19" spans="1:9" s="4" customFormat="1" ht="17.25" customHeight="1" x14ac:dyDescent="0.25">
      <c r="A19" s="168"/>
      <c r="B19" s="62" t="s">
        <v>261</v>
      </c>
      <c r="C19" s="170"/>
      <c r="D19" s="171">
        <f>SUM((E19:E19)*D33)*3</f>
        <v>1041</v>
      </c>
      <c r="E19" s="165">
        <v>100</v>
      </c>
      <c r="F19" s="165">
        <v>300</v>
      </c>
      <c r="G19" s="174" t="s">
        <v>262</v>
      </c>
    </row>
    <row r="20" spans="1:9" s="2" customFormat="1" ht="16.5" customHeight="1" x14ac:dyDescent="0.25">
      <c r="A20" s="167">
        <v>42591</v>
      </c>
      <c r="B20" s="62" t="s">
        <v>268</v>
      </c>
      <c r="C20" s="169"/>
      <c r="D20" s="30">
        <f>SUM((E20:E20)*D33)</f>
        <v>2956.44</v>
      </c>
      <c r="E20" s="172">
        <v>852</v>
      </c>
      <c r="F20" s="172" t="s">
        <v>2</v>
      </c>
      <c r="G20" s="166"/>
    </row>
    <row r="21" spans="1:9" ht="15" customHeight="1" x14ac:dyDescent="0.25">
      <c r="A21" s="63">
        <v>42596</v>
      </c>
      <c r="B21" s="19" t="s">
        <v>265</v>
      </c>
      <c r="C21" s="20"/>
      <c r="D21" s="30">
        <f>SUM((F21:F21)*D33)</f>
        <v>1110.4000000000001</v>
      </c>
      <c r="E21" s="69" t="s">
        <v>2</v>
      </c>
      <c r="F21" s="173">
        <v>320</v>
      </c>
      <c r="G21" s="34" t="s">
        <v>204</v>
      </c>
    </row>
    <row r="22" spans="1:9" x14ac:dyDescent="0.25">
      <c r="A22" s="63"/>
      <c r="B22" s="19" t="s">
        <v>282</v>
      </c>
      <c r="C22" s="20"/>
      <c r="D22" s="30">
        <v>1769</v>
      </c>
      <c r="E22" s="173" t="s">
        <v>2</v>
      </c>
      <c r="F22" s="173">
        <f>SUM(F15:F21)</f>
        <v>1251.29</v>
      </c>
      <c r="G22" s="178" t="s">
        <v>279</v>
      </c>
    </row>
    <row r="23" spans="1:9" x14ac:dyDescent="0.25">
      <c r="A23" s="18"/>
      <c r="B23" s="21" t="s">
        <v>65</v>
      </c>
      <c r="C23" s="20" t="s">
        <v>2</v>
      </c>
      <c r="D23" s="20">
        <v>120</v>
      </c>
      <c r="E23" s="69"/>
      <c r="F23" s="69">
        <v>510</v>
      </c>
      <c r="G23" s="190" t="s">
        <v>280</v>
      </c>
    </row>
    <row r="24" spans="1:9" x14ac:dyDescent="0.25">
      <c r="A24" s="18"/>
      <c r="B24" s="175" t="s">
        <v>264</v>
      </c>
      <c r="C24" s="176">
        <f>SUM(C3:C23)</f>
        <v>14455.059899999998</v>
      </c>
      <c r="D24" s="176">
        <f>SUM(D3:D23)</f>
        <v>15220.187800000002</v>
      </c>
      <c r="E24" s="69"/>
      <c r="F24" s="69"/>
      <c r="G24" s="60"/>
    </row>
    <row r="25" spans="1:9" x14ac:dyDescent="0.25">
      <c r="A25" s="63">
        <v>75322</v>
      </c>
      <c r="B25" s="21" t="s">
        <v>173</v>
      </c>
      <c r="C25" s="67">
        <v>3550</v>
      </c>
      <c r="D25" s="67">
        <v>3550</v>
      </c>
      <c r="E25" s="69">
        <v>1000</v>
      </c>
      <c r="F25" s="69"/>
      <c r="G25" s="60" t="s">
        <v>2</v>
      </c>
    </row>
    <row r="26" spans="1:9" ht="30" x14ac:dyDescent="0.25">
      <c r="A26" s="63">
        <v>42574</v>
      </c>
      <c r="B26" s="21" t="s">
        <v>132</v>
      </c>
      <c r="C26" s="52">
        <f>SUM(500 * D33)</f>
        <v>1735</v>
      </c>
      <c r="D26" s="52">
        <f>SUM(500 * D33)+1769</f>
        <v>3504</v>
      </c>
      <c r="E26" s="69">
        <v>1000</v>
      </c>
      <c r="F26" s="69"/>
      <c r="G26" s="60" t="s">
        <v>283</v>
      </c>
    </row>
    <row r="27" spans="1:9" x14ac:dyDescent="0.25">
      <c r="A27" s="63"/>
      <c r="B27" s="21" t="s">
        <v>174</v>
      </c>
      <c r="C27" s="52"/>
      <c r="D27" s="52"/>
      <c r="E27" s="69">
        <v>220</v>
      </c>
      <c r="F27" s="69"/>
      <c r="G27" s="60"/>
    </row>
    <row r="28" spans="1:9" x14ac:dyDescent="0.25">
      <c r="A28" s="64" t="s">
        <v>126</v>
      </c>
      <c r="B28" s="24"/>
      <c r="C28" s="53">
        <f>SUM(C24:C27) - 1457</f>
        <v>18283.0599</v>
      </c>
      <c r="D28" s="53">
        <f>SUM(D24:D27) -1457</f>
        <v>20817.1878</v>
      </c>
      <c r="E28" s="69"/>
      <c r="F28" s="69"/>
      <c r="G28" s="60"/>
    </row>
    <row r="29" spans="1:9" x14ac:dyDescent="0.25">
      <c r="A29" s="18" t="s">
        <v>2</v>
      </c>
      <c r="B29" s="25" t="s">
        <v>5</v>
      </c>
      <c r="C29" s="27">
        <f>SUM(C28-D28)</f>
        <v>-2534.1278999999995</v>
      </c>
      <c r="D29" s="26"/>
      <c r="E29" s="69"/>
      <c r="F29" s="69"/>
      <c r="G29" s="60"/>
    </row>
    <row r="30" spans="1:9" x14ac:dyDescent="0.25">
      <c r="A30" s="18" t="s">
        <v>2</v>
      </c>
      <c r="B30" s="25" t="s">
        <v>4</v>
      </c>
      <c r="C30" s="53">
        <f>SUM(C28:D28)</f>
        <v>39100.2477</v>
      </c>
      <c r="D30" s="26"/>
      <c r="E30" s="69"/>
      <c r="F30" s="69"/>
      <c r="G30" s="60"/>
      <c r="I30" t="s">
        <v>2</v>
      </c>
    </row>
    <row r="31" spans="1:9" x14ac:dyDescent="0.25">
      <c r="A31" s="18" t="s">
        <v>2</v>
      </c>
      <c r="B31" s="25" t="s">
        <v>136</v>
      </c>
      <c r="C31" s="29">
        <f>SUM(C30:C30)/2</f>
        <v>19550.12385</v>
      </c>
      <c r="D31" s="26"/>
      <c r="E31" s="69"/>
      <c r="F31" s="69"/>
      <c r="G31" s="60"/>
    </row>
    <row r="32" spans="1:9" x14ac:dyDescent="0.25">
      <c r="A32" s="18" t="s">
        <v>2</v>
      </c>
      <c r="B32" s="28" t="s">
        <v>135</v>
      </c>
      <c r="C32" s="29">
        <f>SUM(C30:C30)/3</f>
        <v>13033.4159</v>
      </c>
      <c r="D32" s="50"/>
      <c r="E32" s="69"/>
      <c r="F32" s="69"/>
      <c r="G32" s="60"/>
    </row>
    <row r="33" spans="1:7" x14ac:dyDescent="0.25">
      <c r="A33" s="65"/>
      <c r="B33" s="28" t="s">
        <v>127</v>
      </c>
      <c r="C33" s="50"/>
      <c r="D33" s="54">
        <v>3.47</v>
      </c>
      <c r="E33" s="69"/>
      <c r="F33" s="69"/>
      <c r="G33" s="60"/>
    </row>
    <row r="34" spans="1:7" x14ac:dyDescent="0.25">
      <c r="A34" s="66" t="s">
        <v>130</v>
      </c>
      <c r="B34" s="94" t="s">
        <v>131</v>
      </c>
    </row>
    <row r="35" spans="1:7" x14ac:dyDescent="0.25">
      <c r="A35" s="66" t="s">
        <v>134</v>
      </c>
      <c r="B35" s="95" t="s">
        <v>205</v>
      </c>
    </row>
  </sheetData>
  <customSheetViews>
    <customSheetView guid="{F7C0DB84-8A15-4E84-BD00-DAEB82DA975F}">
      <selection activeCell="F30" sqref="F30"/>
      <pageMargins left="0.511811024" right="0.511811024" top="0.78740157499999996" bottom="0.78740157499999996" header="0.31496062000000002" footer="0.31496062000000002"/>
      <pageSetup paperSize="9" orientation="portrait" horizontalDpi="0" verticalDpi="0" r:id="rId1"/>
    </customSheetView>
  </customSheetViews>
  <hyperlinks>
    <hyperlink ref="G19" r:id="rId2"/>
    <hyperlink ref="G15" r:id="rId3"/>
    <hyperlink ref="G16" r:id="rId4"/>
    <hyperlink ref="G17" r:id="rId5"/>
    <hyperlink ref="G18" r:id="rId6"/>
    <hyperlink ref="G21" r:id="rId7"/>
  </hyperlinks>
  <pageMargins left="0.511811024" right="0.511811024" top="0.78740157499999996" bottom="0.78740157499999996" header="0.31496062000000002" footer="0.31496062000000002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workbookViewId="0">
      <selection activeCell="C46" sqref="C46"/>
    </sheetView>
  </sheetViews>
  <sheetFormatPr defaultRowHeight="15" x14ac:dyDescent="0.25"/>
  <cols>
    <col min="1" max="1" width="99.85546875" customWidth="1"/>
    <col min="2" max="2" width="8.5703125" bestFit="1" customWidth="1"/>
    <col min="3" max="3" width="80.85546875" customWidth="1"/>
  </cols>
  <sheetData>
    <row r="1" spans="1:3" ht="18.75" x14ac:dyDescent="0.3">
      <c r="A1" s="163" t="s">
        <v>252</v>
      </c>
      <c r="B1" t="s">
        <v>42</v>
      </c>
      <c r="C1" s="164" t="s">
        <v>68</v>
      </c>
    </row>
    <row r="2" spans="1:3" x14ac:dyDescent="0.25">
      <c r="B2" t="s">
        <v>2</v>
      </c>
      <c r="C2" s="34" t="s">
        <v>14</v>
      </c>
    </row>
    <row r="3" spans="1:3" x14ac:dyDescent="0.25">
      <c r="A3" s="34"/>
      <c r="C3" t="s">
        <v>107</v>
      </c>
    </row>
    <row r="4" spans="1:3" x14ac:dyDescent="0.25">
      <c r="A4" s="31" t="s">
        <v>44</v>
      </c>
      <c r="B4" t="s">
        <v>43</v>
      </c>
      <c r="C4" s="34" t="s">
        <v>45</v>
      </c>
    </row>
    <row r="5" spans="1:3" x14ac:dyDescent="0.25">
      <c r="A5" s="31" t="s">
        <v>46</v>
      </c>
      <c r="B5" t="s">
        <v>43</v>
      </c>
      <c r="C5" t="s">
        <v>47</v>
      </c>
    </row>
    <row r="6" spans="1:3" ht="15.75" x14ac:dyDescent="0.25">
      <c r="A6" s="31" t="s">
        <v>15</v>
      </c>
      <c r="B6" t="s">
        <v>43</v>
      </c>
      <c r="C6" s="35" t="s">
        <v>48</v>
      </c>
    </row>
    <row r="7" spans="1:3" x14ac:dyDescent="0.25">
      <c r="A7" s="162" t="s">
        <v>16</v>
      </c>
      <c r="B7" t="s">
        <v>49</v>
      </c>
    </row>
    <row r="8" spans="1:3" x14ac:dyDescent="0.25">
      <c r="A8" s="32" t="s">
        <v>17</v>
      </c>
      <c r="B8" t="s">
        <v>43</v>
      </c>
    </row>
    <row r="9" spans="1:3" x14ac:dyDescent="0.25">
      <c r="A9" s="33" t="s">
        <v>18</v>
      </c>
      <c r="B9" t="s">
        <v>43</v>
      </c>
      <c r="C9" t="s">
        <v>50</v>
      </c>
    </row>
    <row r="10" spans="1:3" x14ac:dyDescent="0.25">
      <c r="A10" s="31" t="s">
        <v>19</v>
      </c>
      <c r="C10" t="s">
        <v>51</v>
      </c>
    </row>
    <row r="11" spans="1:3" x14ac:dyDescent="0.25">
      <c r="A11" s="31" t="s">
        <v>20</v>
      </c>
      <c r="B11" t="s">
        <v>43</v>
      </c>
      <c r="C11" s="34" t="s">
        <v>52</v>
      </c>
    </row>
    <row r="12" spans="1:3" ht="15.75" x14ac:dyDescent="0.25">
      <c r="A12" s="31" t="s">
        <v>21</v>
      </c>
      <c r="B12" t="s">
        <v>43</v>
      </c>
      <c r="C12" s="35" t="s">
        <v>53</v>
      </c>
    </row>
    <row r="13" spans="1:3" x14ac:dyDescent="0.25">
      <c r="A13" s="31" t="s">
        <v>22</v>
      </c>
      <c r="B13" t="s">
        <v>43</v>
      </c>
      <c r="C13" t="s">
        <v>54</v>
      </c>
    </row>
    <row r="14" spans="1:3" x14ac:dyDescent="0.25">
      <c r="A14" s="31" t="s">
        <v>23</v>
      </c>
      <c r="B14" t="s">
        <v>56</v>
      </c>
      <c r="C14" t="s">
        <v>55</v>
      </c>
    </row>
    <row r="15" spans="1:3" x14ac:dyDescent="0.25">
      <c r="A15" s="31" t="s">
        <v>24</v>
      </c>
      <c r="B15" t="s">
        <v>43</v>
      </c>
      <c r="C15" s="34" t="s">
        <v>57</v>
      </c>
    </row>
    <row r="16" spans="1:3" x14ac:dyDescent="0.25">
      <c r="A16" s="31" t="s">
        <v>25</v>
      </c>
    </row>
    <row r="17" spans="1:3" x14ac:dyDescent="0.25">
      <c r="A17" s="31" t="s">
        <v>103</v>
      </c>
    </row>
    <row r="18" spans="1:3" x14ac:dyDescent="0.25">
      <c r="A18" s="31" t="s">
        <v>104</v>
      </c>
    </row>
    <row r="19" spans="1:3" x14ac:dyDescent="0.25">
      <c r="A19" s="31" t="s">
        <v>105</v>
      </c>
    </row>
    <row r="20" spans="1:3" x14ac:dyDescent="0.25">
      <c r="A20" s="31" t="s">
        <v>106</v>
      </c>
      <c r="C20" s="34" t="s">
        <v>113</v>
      </c>
    </row>
    <row r="21" spans="1:3" x14ac:dyDescent="0.25">
      <c r="A21" s="162" t="s">
        <v>253</v>
      </c>
    </row>
    <row r="22" spans="1:3" x14ac:dyDescent="0.25">
      <c r="A22" s="162"/>
    </row>
    <row r="23" spans="1:3" ht="18.75" x14ac:dyDescent="0.3">
      <c r="A23" s="163" t="s">
        <v>13</v>
      </c>
    </row>
    <row r="24" spans="1:3" x14ac:dyDescent="0.25">
      <c r="A24" s="34"/>
      <c r="C24" s="34" t="s">
        <v>108</v>
      </c>
    </row>
    <row r="25" spans="1:3" x14ac:dyDescent="0.25">
      <c r="A25" s="34"/>
      <c r="C25" s="34" t="s">
        <v>28</v>
      </c>
    </row>
    <row r="26" spans="1:3" x14ac:dyDescent="0.25">
      <c r="A26" s="34"/>
      <c r="C26" s="34" t="s">
        <v>26</v>
      </c>
    </row>
    <row r="27" spans="1:3" ht="90" x14ac:dyDescent="0.25">
      <c r="A27" s="3" t="s">
        <v>27</v>
      </c>
      <c r="B27" s="3" t="s">
        <v>59</v>
      </c>
      <c r="C27" s="37" t="s">
        <v>58</v>
      </c>
    </row>
    <row r="28" spans="1:3" x14ac:dyDescent="0.25">
      <c r="A28" t="s">
        <v>40</v>
      </c>
      <c r="B28" s="38">
        <v>127</v>
      </c>
      <c r="C28" s="36"/>
    </row>
    <row r="29" spans="1:3" x14ac:dyDescent="0.25">
      <c r="A29" t="s">
        <v>41</v>
      </c>
    </row>
    <row r="30" spans="1:3" x14ac:dyDescent="0.25">
      <c r="A30" t="s">
        <v>61</v>
      </c>
      <c r="B30" t="s">
        <v>60</v>
      </c>
    </row>
    <row r="31" spans="1:3" x14ac:dyDescent="0.25">
      <c r="A31" t="s">
        <v>62</v>
      </c>
    </row>
    <row r="32" spans="1:3" x14ac:dyDescent="0.25">
      <c r="A32" t="s">
        <v>63</v>
      </c>
    </row>
    <row r="33" spans="1:1" x14ac:dyDescent="0.25">
      <c r="A33" t="s">
        <v>64</v>
      </c>
    </row>
    <row r="34" spans="1:1" x14ac:dyDescent="0.25">
      <c r="A34" t="s">
        <v>109</v>
      </c>
    </row>
    <row r="35" spans="1:1" x14ac:dyDescent="0.25">
      <c r="A35" t="s">
        <v>147</v>
      </c>
    </row>
    <row r="36" spans="1:1" x14ac:dyDescent="0.25">
      <c r="A36" t="s">
        <v>29</v>
      </c>
    </row>
    <row r="37" spans="1:1" x14ac:dyDescent="0.25">
      <c r="A37" t="s">
        <v>30</v>
      </c>
    </row>
    <row r="38" spans="1:1" x14ac:dyDescent="0.25">
      <c r="A38" t="s">
        <v>31</v>
      </c>
    </row>
    <row r="39" spans="1:1" x14ac:dyDescent="0.25">
      <c r="A39" t="s">
        <v>32</v>
      </c>
    </row>
    <row r="40" spans="1:1" x14ac:dyDescent="0.25">
      <c r="A40" t="s">
        <v>149</v>
      </c>
    </row>
    <row r="41" spans="1:1" x14ac:dyDescent="0.25">
      <c r="A41" t="s">
        <v>148</v>
      </c>
    </row>
    <row r="42" spans="1:1" x14ac:dyDescent="0.25">
      <c r="A42" t="s">
        <v>33</v>
      </c>
    </row>
    <row r="43" spans="1:1" x14ac:dyDescent="0.25">
      <c r="A43" t="s">
        <v>34</v>
      </c>
    </row>
    <row r="44" spans="1:1" x14ac:dyDescent="0.25">
      <c r="A44" t="s">
        <v>35</v>
      </c>
    </row>
    <row r="45" spans="1:1" x14ac:dyDescent="0.25">
      <c r="A45" t="s">
        <v>36</v>
      </c>
    </row>
    <row r="46" spans="1:1" x14ac:dyDescent="0.25">
      <c r="A46" t="s">
        <v>37</v>
      </c>
    </row>
    <row r="47" spans="1:1" x14ac:dyDescent="0.25">
      <c r="A47" t="s">
        <v>258</v>
      </c>
    </row>
    <row r="48" spans="1:1" x14ac:dyDescent="0.25">
      <c r="A48" t="s">
        <v>38</v>
      </c>
    </row>
    <row r="49" spans="1:3" x14ac:dyDescent="0.25">
      <c r="A49" t="s">
        <v>39</v>
      </c>
    </row>
    <row r="51" spans="1:3" ht="18.75" x14ac:dyDescent="0.3">
      <c r="A51" s="163" t="s">
        <v>257</v>
      </c>
      <c r="C51" t="s">
        <v>211</v>
      </c>
    </row>
    <row r="52" spans="1:3" x14ac:dyDescent="0.25">
      <c r="A52" t="s">
        <v>254</v>
      </c>
      <c r="C52" t="s">
        <v>213</v>
      </c>
    </row>
    <row r="53" spans="1:3" x14ac:dyDescent="0.25">
      <c r="A53" t="s">
        <v>214</v>
      </c>
      <c r="C53" t="s">
        <v>212</v>
      </c>
    </row>
    <row r="54" spans="1:3" x14ac:dyDescent="0.25">
      <c r="C54" t="s">
        <v>2</v>
      </c>
    </row>
    <row r="55" spans="1:3" ht="18.75" x14ac:dyDescent="0.3">
      <c r="A55" s="163" t="s">
        <v>218</v>
      </c>
    </row>
    <row r="56" spans="1:3" x14ac:dyDescent="0.25">
      <c r="A56" t="s">
        <v>255</v>
      </c>
      <c r="C56" t="s">
        <v>219</v>
      </c>
    </row>
    <row r="57" spans="1:3" ht="18.75" x14ac:dyDescent="0.3">
      <c r="A57" s="163" t="s">
        <v>140</v>
      </c>
    </row>
    <row r="58" spans="1:3" x14ac:dyDescent="0.25">
      <c r="A58" t="s">
        <v>256</v>
      </c>
      <c r="B58" s="97"/>
      <c r="C58" s="97" t="s">
        <v>220</v>
      </c>
    </row>
  </sheetData>
  <customSheetViews>
    <customSheetView guid="{F7C0DB84-8A15-4E84-BD00-DAEB82DA975F}">
      <selection activeCell="C29" sqref="C29"/>
      <pageMargins left="0.511811024" right="0.51041666666666663" top="0.78740157499999996" bottom="0.78740157499999996" header="0.31496062000000002" footer="0.31496062000000002"/>
      <pageSetup paperSize="9" orientation="portrait" r:id="rId1"/>
      <headerFooter>
        <oddHeader>&amp;CTop 10 New York</oddHeader>
      </headerFooter>
    </customSheetView>
  </customSheetViews>
  <hyperlinks>
    <hyperlink ref="C11" r:id="rId2" display="http://www.rodeodrive-bh.com/"/>
    <hyperlink ref="C15" r:id="rId3"/>
    <hyperlink ref="C27" display="http://www.dicasdelasvegas.com.br/2013/04/grand-canyon-las-vegas-guia-completo.html_x000a_A parte West do Grand Canyon é parte que fica mais perto de Vegas_x000a_e a viagem para lá são 195km e demora em torno de 2 horas._x000a_Grand Canyon fica na parte sul do Parque Nacio"/>
    <hyperlink ref="C4" r:id="rId4"/>
    <hyperlink ref="C20" r:id="rId5" display="http://www.sixflags.com/magicMountain/index.aspx"/>
    <hyperlink ref="C2" r:id="rId6"/>
    <hyperlink ref="C24" r:id="rId7"/>
    <hyperlink ref="C25" r:id="rId8"/>
    <hyperlink ref="C26" r:id="rId9"/>
  </hyperlinks>
  <pageMargins left="0.511811024" right="0.51041666666666663" top="0.78740157499999996" bottom="0.78740157499999996" header="0.31496062000000002" footer="0.31496062000000002"/>
  <pageSetup paperSize="9" orientation="portrait" r:id="rId10"/>
  <headerFooter>
    <oddHeader>&amp;CTop 10 New York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7"/>
  <sheetViews>
    <sheetView tabSelected="1" zoomScaleNormal="100" workbookViewId="0">
      <selection activeCell="Q18" sqref="Q18"/>
    </sheetView>
  </sheetViews>
  <sheetFormatPr defaultRowHeight="15" x14ac:dyDescent="0.25"/>
  <cols>
    <col min="1" max="1" width="3.85546875" customWidth="1"/>
    <col min="2" max="2" width="3.85546875" style="4" customWidth="1"/>
    <col min="3" max="3" width="2.85546875" style="17" customWidth="1"/>
    <col min="4" max="4" width="16.140625" style="17" customWidth="1"/>
    <col min="5" max="5" width="1.7109375" style="3" customWidth="1"/>
    <col min="6" max="6" width="21.7109375" style="2" customWidth="1"/>
    <col min="7" max="7" width="1.5703125" customWidth="1"/>
    <col min="8" max="8" width="22.42578125" style="2" customWidth="1"/>
    <col min="9" max="9" width="1.42578125" customWidth="1"/>
    <col min="10" max="10" width="15.28515625" style="2" customWidth="1"/>
    <col min="11" max="11" width="27.5703125" style="10" customWidth="1"/>
    <col min="12" max="12" width="5.5703125" customWidth="1"/>
    <col min="13" max="13" width="6.28515625" customWidth="1"/>
    <col min="14" max="14" width="5.42578125" bestFit="1" customWidth="1"/>
    <col min="17" max="17" width="9.140625" customWidth="1"/>
  </cols>
  <sheetData>
    <row r="1" spans="1:14" x14ac:dyDescent="0.25">
      <c r="A1" s="58" t="s">
        <v>153</v>
      </c>
      <c r="B1" s="213" t="s">
        <v>154</v>
      </c>
      <c r="C1" s="213"/>
      <c r="D1" s="99" t="s">
        <v>155</v>
      </c>
      <c r="E1" s="102"/>
      <c r="F1" s="103" t="s">
        <v>156</v>
      </c>
      <c r="G1" s="102"/>
      <c r="H1" s="103" t="s">
        <v>157</v>
      </c>
      <c r="I1" s="102"/>
      <c r="J1" s="101" t="s">
        <v>158</v>
      </c>
      <c r="K1" s="120" t="s">
        <v>222</v>
      </c>
      <c r="L1" s="100" t="s">
        <v>7</v>
      </c>
      <c r="M1" s="100" t="s">
        <v>6</v>
      </c>
    </row>
    <row r="2" spans="1:14" x14ac:dyDescent="0.25">
      <c r="A2" s="98"/>
      <c r="B2" s="128"/>
      <c r="C2" s="180"/>
      <c r="D2" s="179" t="s">
        <v>70</v>
      </c>
      <c r="E2" s="130"/>
      <c r="F2" s="134" t="s">
        <v>271</v>
      </c>
      <c r="G2" s="130"/>
      <c r="H2" s="134"/>
      <c r="I2" s="130"/>
      <c r="J2" s="134"/>
      <c r="K2" s="134" t="s">
        <v>269</v>
      </c>
      <c r="L2" s="205">
        <v>1.4</v>
      </c>
      <c r="M2" s="134" t="s">
        <v>270</v>
      </c>
      <c r="N2" s="201"/>
    </row>
    <row r="3" spans="1:14" x14ac:dyDescent="0.25">
      <c r="A3" s="98"/>
      <c r="B3" s="134" t="s">
        <v>293</v>
      </c>
      <c r="C3" s="179">
        <v>1</v>
      </c>
      <c r="D3" s="215"/>
      <c r="E3" s="208"/>
      <c r="F3" s="131" t="s">
        <v>289</v>
      </c>
      <c r="G3" s="132"/>
      <c r="H3" s="118"/>
      <c r="I3" s="119"/>
      <c r="J3" s="106"/>
      <c r="K3" s="121" t="s">
        <v>241</v>
      </c>
      <c r="L3" s="116"/>
      <c r="M3" s="116"/>
      <c r="N3" s="133"/>
    </row>
    <row r="4" spans="1:14" x14ac:dyDescent="0.25">
      <c r="A4" s="98"/>
      <c r="B4" s="210"/>
      <c r="C4" s="211"/>
      <c r="D4" s="209"/>
      <c r="E4" s="130"/>
      <c r="F4" s="131" t="s">
        <v>170</v>
      </c>
      <c r="G4" s="132"/>
      <c r="H4" s="131" t="s">
        <v>2</v>
      </c>
      <c r="I4" s="132"/>
      <c r="J4" s="116"/>
      <c r="K4" s="122" t="s">
        <v>215</v>
      </c>
      <c r="L4" s="116" t="s">
        <v>122</v>
      </c>
      <c r="M4" s="116" t="s">
        <v>226</v>
      </c>
      <c r="N4" s="105"/>
    </row>
    <row r="5" spans="1:14" x14ac:dyDescent="0.25">
      <c r="A5" s="98"/>
      <c r="B5" s="135" t="s">
        <v>160</v>
      </c>
      <c r="C5" s="136">
        <v>2</v>
      </c>
      <c r="D5" s="151" t="s">
        <v>12</v>
      </c>
      <c r="E5" s="138" t="s">
        <v>2</v>
      </c>
      <c r="F5" s="191" t="s">
        <v>221</v>
      </c>
      <c r="G5" s="132"/>
      <c r="H5" s="203" t="s">
        <v>2</v>
      </c>
      <c r="I5" s="201">
        <v>7.4</v>
      </c>
      <c r="J5" s="203" t="s">
        <v>2</v>
      </c>
      <c r="K5" s="207" t="s">
        <v>217</v>
      </c>
      <c r="L5" s="203">
        <v>7.4</v>
      </c>
      <c r="M5" s="203" t="s">
        <v>232</v>
      </c>
      <c r="N5" s="104"/>
    </row>
    <row r="6" spans="1:14" x14ac:dyDescent="0.25">
      <c r="A6" s="98"/>
      <c r="B6" s="135"/>
      <c r="C6" s="136"/>
      <c r="D6" s="151"/>
      <c r="E6" s="138"/>
      <c r="F6" s="140"/>
      <c r="G6" s="132"/>
      <c r="H6" s="140" t="s">
        <v>111</v>
      </c>
      <c r="I6" s="130"/>
      <c r="J6" s="196"/>
      <c r="K6" s="194" t="s">
        <v>112</v>
      </c>
      <c r="L6" s="195">
        <v>9.8000000000000007</v>
      </c>
      <c r="M6" s="110" t="s">
        <v>233</v>
      </c>
      <c r="N6" s="104"/>
    </row>
    <row r="7" spans="1:14" x14ac:dyDescent="0.25">
      <c r="A7" s="98"/>
      <c r="B7" s="135"/>
      <c r="C7" s="136"/>
      <c r="D7" s="151"/>
      <c r="E7" s="138"/>
      <c r="F7" s="140"/>
      <c r="G7" s="132"/>
      <c r="H7" s="150" t="s">
        <v>164</v>
      </c>
      <c r="I7" s="130"/>
      <c r="J7" s="141"/>
      <c r="K7" s="199" t="s">
        <v>150</v>
      </c>
      <c r="L7" s="197">
        <v>8.5</v>
      </c>
      <c r="M7" s="198" t="s">
        <v>234</v>
      </c>
    </row>
    <row r="8" spans="1:14" x14ac:dyDescent="0.25">
      <c r="A8" s="214" t="s">
        <v>294</v>
      </c>
      <c r="B8" s="128" t="s">
        <v>161</v>
      </c>
      <c r="C8" s="154">
        <v>3</v>
      </c>
      <c r="D8" s="129" t="s">
        <v>12</v>
      </c>
      <c r="E8" s="138"/>
      <c r="F8" s="142" t="s">
        <v>224</v>
      </c>
      <c r="G8" s="138"/>
      <c r="H8" s="143" t="s">
        <v>2</v>
      </c>
      <c r="I8" s="138"/>
      <c r="J8" s="116" t="s">
        <v>2</v>
      </c>
      <c r="K8" s="122" t="s">
        <v>229</v>
      </c>
      <c r="L8" s="206">
        <v>15.7</v>
      </c>
      <c r="M8" s="206" t="s">
        <v>238</v>
      </c>
      <c r="N8" s="104"/>
    </row>
    <row r="9" spans="1:14" x14ac:dyDescent="0.25">
      <c r="A9" s="214"/>
      <c r="B9" s="134"/>
      <c r="C9" s="161"/>
      <c r="D9" s="129"/>
      <c r="E9" s="138"/>
      <c r="F9" s="142"/>
      <c r="G9" s="138"/>
      <c r="H9" s="143" t="s">
        <v>284</v>
      </c>
      <c r="I9" s="138"/>
      <c r="J9" s="116"/>
      <c r="K9" s="122" t="s">
        <v>230</v>
      </c>
      <c r="L9" s="202">
        <v>14.4</v>
      </c>
      <c r="M9" s="202" t="s">
        <v>239</v>
      </c>
      <c r="N9" s="104"/>
    </row>
    <row r="10" spans="1:14" ht="16.5" customHeight="1" x14ac:dyDescent="0.25">
      <c r="A10" s="214"/>
      <c r="B10" s="134"/>
      <c r="C10" s="161"/>
      <c r="D10" s="129"/>
      <c r="E10" s="138"/>
      <c r="F10" s="142"/>
      <c r="G10" s="138"/>
      <c r="H10" s="143" t="s">
        <v>223</v>
      </c>
      <c r="I10" s="138"/>
      <c r="J10" s="116"/>
      <c r="K10" s="124" t="s">
        <v>151</v>
      </c>
      <c r="L10" s="107">
        <v>6.2</v>
      </c>
      <c r="M10" s="108" t="s">
        <v>235</v>
      </c>
      <c r="N10" s="104"/>
    </row>
    <row r="11" spans="1:14" x14ac:dyDescent="0.25">
      <c r="A11" s="214"/>
      <c r="B11" s="210"/>
      <c r="C11" s="211"/>
      <c r="D11" s="129"/>
      <c r="E11" s="138"/>
      <c r="F11" s="142"/>
      <c r="G11" s="138"/>
      <c r="H11" s="143"/>
      <c r="I11" s="138"/>
      <c r="J11" s="116" t="s">
        <v>243</v>
      </c>
      <c r="K11" s="124" t="s">
        <v>152</v>
      </c>
      <c r="L11" s="107">
        <v>6.2</v>
      </c>
      <c r="M11" s="108" t="s">
        <v>236</v>
      </c>
      <c r="N11" s="104"/>
    </row>
    <row r="12" spans="1:14" x14ac:dyDescent="0.25">
      <c r="A12" s="214"/>
      <c r="B12" s="147" t="s">
        <v>162</v>
      </c>
      <c r="C12" s="159">
        <v>4</v>
      </c>
      <c r="D12" s="144" t="s">
        <v>199</v>
      </c>
      <c r="E12" s="145"/>
      <c r="F12" s="146" t="s">
        <v>228</v>
      </c>
      <c r="G12" s="145"/>
      <c r="H12" s="146" t="s">
        <v>2</v>
      </c>
      <c r="I12" s="145"/>
      <c r="J12" s="115" t="s">
        <v>2</v>
      </c>
      <c r="K12" s="126"/>
      <c r="L12" s="113"/>
      <c r="M12" s="114"/>
      <c r="N12" s="133"/>
    </row>
    <row r="13" spans="1:14" ht="15.75" customHeight="1" x14ac:dyDescent="0.25">
      <c r="A13" s="214"/>
      <c r="B13" s="147"/>
      <c r="C13" s="159"/>
      <c r="D13" s="144" t="s">
        <v>199</v>
      </c>
      <c r="E13" s="145"/>
      <c r="F13" s="146" t="s">
        <v>200</v>
      </c>
      <c r="G13" s="145"/>
      <c r="H13" s="148"/>
      <c r="I13" s="145"/>
      <c r="J13" s="115"/>
      <c r="K13" s="126" t="s">
        <v>285</v>
      </c>
      <c r="L13" s="193">
        <v>129</v>
      </c>
      <c r="M13" s="114" t="s">
        <v>288</v>
      </c>
      <c r="N13" s="104"/>
    </row>
    <row r="14" spans="1:14" x14ac:dyDescent="0.25">
      <c r="A14" s="214"/>
      <c r="B14" s="147"/>
      <c r="C14" s="159"/>
      <c r="D14" s="144" t="s">
        <v>199</v>
      </c>
      <c r="E14" s="145"/>
      <c r="F14" s="146" t="s">
        <v>2</v>
      </c>
      <c r="G14" s="145"/>
      <c r="H14" s="148" t="s">
        <v>201</v>
      </c>
      <c r="I14" s="145"/>
      <c r="J14" s="115"/>
      <c r="K14" s="125" t="s">
        <v>231</v>
      </c>
      <c r="L14" s="111">
        <v>2.7</v>
      </c>
      <c r="M14" s="112" t="s">
        <v>237</v>
      </c>
      <c r="N14" s="104"/>
    </row>
    <row r="15" spans="1:14" x14ac:dyDescent="0.25">
      <c r="A15" s="214"/>
      <c r="B15" s="149"/>
      <c r="C15" s="160"/>
      <c r="D15" s="144" t="s">
        <v>199</v>
      </c>
      <c r="E15" s="145"/>
      <c r="F15" s="146" t="s">
        <v>2</v>
      </c>
      <c r="G15" s="145"/>
      <c r="H15" s="148" t="s">
        <v>227</v>
      </c>
      <c r="I15" s="145"/>
      <c r="J15" s="115"/>
      <c r="K15" s="125" t="s">
        <v>202</v>
      </c>
      <c r="L15" s="111">
        <v>2</v>
      </c>
      <c r="M15" s="112" t="s">
        <v>226</v>
      </c>
      <c r="N15" s="104"/>
    </row>
    <row r="16" spans="1:14" x14ac:dyDescent="0.25">
      <c r="A16" s="214"/>
      <c r="B16" s="135" t="s">
        <v>163</v>
      </c>
      <c r="C16" s="136">
        <v>5</v>
      </c>
      <c r="D16" s="137" t="s">
        <v>70</v>
      </c>
      <c r="E16" s="138" t="s">
        <v>2</v>
      </c>
      <c r="F16" s="139" t="s">
        <v>286</v>
      </c>
      <c r="G16" s="138"/>
      <c r="H16" s="150" t="s">
        <v>2</v>
      </c>
      <c r="I16" s="138"/>
      <c r="J16" s="141" t="s">
        <v>2</v>
      </c>
      <c r="K16" s="194" t="s">
        <v>292</v>
      </c>
      <c r="L16" s="197">
        <v>9.8000000000000007</v>
      </c>
      <c r="M16" s="198" t="s">
        <v>233</v>
      </c>
      <c r="N16" s="104"/>
    </row>
    <row r="17" spans="1:14" ht="24" x14ac:dyDescent="0.25">
      <c r="A17" s="214"/>
      <c r="B17" s="135"/>
      <c r="C17" s="136"/>
      <c r="D17" s="137"/>
      <c r="E17" s="145"/>
      <c r="F17" s="151"/>
      <c r="G17" s="145"/>
      <c r="H17" s="192" t="s">
        <v>287</v>
      </c>
      <c r="I17" s="145"/>
      <c r="J17" s="141"/>
      <c r="K17" s="212" t="s">
        <v>290</v>
      </c>
      <c r="L17" s="197">
        <v>1.8</v>
      </c>
      <c r="M17" s="198" t="s">
        <v>291</v>
      </c>
      <c r="N17" s="104"/>
    </row>
    <row r="18" spans="1:14" ht="15.75" customHeight="1" x14ac:dyDescent="0.25">
      <c r="A18" s="214"/>
      <c r="B18" s="128" t="s">
        <v>165</v>
      </c>
      <c r="C18" s="154">
        <v>6</v>
      </c>
      <c r="D18" s="129" t="s">
        <v>70</v>
      </c>
      <c r="E18" s="138"/>
      <c r="F18" s="131" t="s">
        <v>119</v>
      </c>
      <c r="G18" s="138"/>
      <c r="H18" s="131" t="s">
        <v>2</v>
      </c>
      <c r="I18" s="138"/>
      <c r="J18" s="116" t="s">
        <v>2</v>
      </c>
      <c r="K18" s="124" t="s">
        <v>121</v>
      </c>
      <c r="L18" s="107">
        <v>31.6</v>
      </c>
      <c r="M18" s="108" t="s">
        <v>120</v>
      </c>
      <c r="N18" s="104"/>
    </row>
    <row r="19" spans="1:14" ht="15.75" customHeight="1" x14ac:dyDescent="0.25">
      <c r="A19" s="214"/>
      <c r="B19" s="134"/>
      <c r="C19" s="161"/>
      <c r="D19" s="129"/>
      <c r="E19" s="138"/>
      <c r="F19" s="131"/>
      <c r="G19" s="138"/>
      <c r="H19" s="131" t="s">
        <v>225</v>
      </c>
      <c r="I19" s="138"/>
      <c r="J19" s="116"/>
      <c r="K19" s="124" t="s">
        <v>216</v>
      </c>
      <c r="L19" s="107">
        <v>7.2</v>
      </c>
      <c r="M19" s="108" t="s">
        <v>118</v>
      </c>
      <c r="N19" s="104"/>
    </row>
    <row r="20" spans="1:14" ht="15.75" customHeight="1" x14ac:dyDescent="0.25">
      <c r="A20" s="214"/>
      <c r="B20" s="134"/>
      <c r="C20" s="161"/>
      <c r="D20" s="152"/>
      <c r="E20" s="138"/>
      <c r="F20" s="153"/>
      <c r="G20" s="138"/>
      <c r="H20" s="153"/>
      <c r="I20" s="138"/>
      <c r="J20" s="154" t="s">
        <v>166</v>
      </c>
      <c r="K20" s="124" t="s">
        <v>167</v>
      </c>
      <c r="L20" s="107" t="s">
        <v>168</v>
      </c>
      <c r="M20" s="108" t="s">
        <v>169</v>
      </c>
      <c r="N20" s="104"/>
    </row>
    <row r="21" spans="1:14" ht="16.5" customHeight="1" x14ac:dyDescent="0.25">
      <c r="A21" s="214"/>
      <c r="B21" s="217" t="s">
        <v>295</v>
      </c>
      <c r="C21" s="218"/>
      <c r="D21" s="155" t="s">
        <v>12</v>
      </c>
      <c r="E21" s="138"/>
      <c r="F21" s="155" t="s">
        <v>276</v>
      </c>
      <c r="G21" s="138"/>
      <c r="H21" s="155" t="s">
        <v>2</v>
      </c>
      <c r="I21" s="138"/>
      <c r="J21" s="156"/>
      <c r="K21" s="123" t="s">
        <v>277</v>
      </c>
      <c r="L21" s="109">
        <v>24.8</v>
      </c>
      <c r="M21" s="110" t="s">
        <v>278</v>
      </c>
      <c r="N21" s="104"/>
    </row>
    <row r="22" spans="1:14" ht="15" customHeight="1" x14ac:dyDescent="0.25">
      <c r="A22" s="214"/>
      <c r="B22" s="157"/>
      <c r="C22" s="158"/>
      <c r="D22" s="155"/>
      <c r="E22" s="138"/>
      <c r="F22" s="155"/>
      <c r="G22" s="138"/>
      <c r="H22" s="155" t="s">
        <v>244</v>
      </c>
      <c r="I22" s="138"/>
      <c r="J22" s="200"/>
      <c r="K22" s="204" t="s">
        <v>244</v>
      </c>
      <c r="L22" s="204">
        <v>8.1999999999999993</v>
      </c>
      <c r="M22" s="204" t="s">
        <v>239</v>
      </c>
      <c r="N22" s="133"/>
    </row>
    <row r="23" spans="1:14" ht="14.25" customHeight="1" x14ac:dyDescent="0.25">
      <c r="A23" s="214"/>
      <c r="B23" s="149" t="s">
        <v>159</v>
      </c>
      <c r="C23" s="160">
        <v>8</v>
      </c>
      <c r="D23" s="216" t="s">
        <v>242</v>
      </c>
      <c r="E23" s="138"/>
      <c r="F23" s="117" t="s">
        <v>245</v>
      </c>
      <c r="G23" s="138"/>
      <c r="H23" s="148" t="s">
        <v>2</v>
      </c>
      <c r="I23" s="138"/>
      <c r="J23" s="160" t="s">
        <v>2</v>
      </c>
      <c r="K23" s="127" t="s">
        <v>2</v>
      </c>
      <c r="L23" s="111">
        <v>267</v>
      </c>
      <c r="M23" s="112" t="s">
        <v>240</v>
      </c>
      <c r="N23" s="201"/>
    </row>
    <row r="24" spans="1:14" x14ac:dyDescent="0.25">
      <c r="D24" s="2"/>
      <c r="E24"/>
    </row>
    <row r="25" spans="1:14" x14ac:dyDescent="0.25">
      <c r="D25" s="166" t="s">
        <v>266</v>
      </c>
      <c r="E25" s="60"/>
      <c r="F25" s="166" t="s">
        <v>130</v>
      </c>
    </row>
    <row r="26" spans="1:14" x14ac:dyDescent="0.25">
      <c r="D26" s="177"/>
      <c r="E26" s="60"/>
      <c r="F26" s="166" t="s">
        <v>267</v>
      </c>
    </row>
    <row r="27" spans="1:14" x14ac:dyDescent="0.25">
      <c r="D27" s="2"/>
      <c r="E27"/>
    </row>
    <row r="28" spans="1:14" x14ac:dyDescent="0.25">
      <c r="D28" s="2"/>
      <c r="E28"/>
    </row>
    <row r="29" spans="1:14" x14ac:dyDescent="0.25">
      <c r="D29" s="2"/>
      <c r="E29"/>
    </row>
    <row r="30" spans="1:14" x14ac:dyDescent="0.25">
      <c r="D30" s="2"/>
      <c r="E30"/>
    </row>
    <row r="31" spans="1:14" x14ac:dyDescent="0.25">
      <c r="D31" s="2"/>
      <c r="E31"/>
    </row>
    <row r="32" spans="1:14" x14ac:dyDescent="0.25">
      <c r="D32" s="2"/>
      <c r="E32"/>
    </row>
    <row r="33" spans="4:5" x14ac:dyDescent="0.25">
      <c r="D33" s="2"/>
      <c r="E33"/>
    </row>
    <row r="34" spans="4:5" x14ac:dyDescent="0.25">
      <c r="D34" s="2"/>
      <c r="E34"/>
    </row>
    <row r="35" spans="4:5" x14ac:dyDescent="0.25">
      <c r="D35" s="2"/>
      <c r="E35"/>
    </row>
    <row r="36" spans="4:5" x14ac:dyDescent="0.25">
      <c r="D36" s="2"/>
      <c r="E36"/>
    </row>
    <row r="37" spans="4:5" x14ac:dyDescent="0.25">
      <c r="D37" s="2"/>
      <c r="E37"/>
    </row>
    <row r="38" spans="4:5" x14ac:dyDescent="0.25">
      <c r="D38" s="2"/>
      <c r="E38"/>
    </row>
    <row r="39" spans="4:5" x14ac:dyDescent="0.25">
      <c r="D39" s="2"/>
      <c r="E39"/>
    </row>
    <row r="40" spans="4:5" x14ac:dyDescent="0.25">
      <c r="D40" s="2"/>
      <c r="E40"/>
    </row>
    <row r="41" spans="4:5" x14ac:dyDescent="0.25">
      <c r="D41" s="2"/>
      <c r="E41"/>
    </row>
    <row r="42" spans="4:5" x14ac:dyDescent="0.25">
      <c r="D42" s="2"/>
      <c r="E42"/>
    </row>
    <row r="43" spans="4:5" x14ac:dyDescent="0.25">
      <c r="D43" s="2"/>
      <c r="E43"/>
    </row>
    <row r="44" spans="4:5" x14ac:dyDescent="0.25">
      <c r="D44" s="2"/>
      <c r="E44"/>
    </row>
    <row r="45" spans="4:5" x14ac:dyDescent="0.25">
      <c r="D45" s="2"/>
      <c r="E45"/>
    </row>
    <row r="46" spans="4:5" x14ac:dyDescent="0.25">
      <c r="D46" s="2"/>
      <c r="E46"/>
    </row>
    <row r="47" spans="4:5" x14ac:dyDescent="0.25">
      <c r="D47" s="2"/>
      <c r="E47"/>
    </row>
  </sheetData>
  <customSheetViews>
    <customSheetView guid="{F7C0DB84-8A15-4E84-BD00-DAEB82DA975F}" topLeftCell="B25">
      <selection activeCell="D41" sqref="D41"/>
      <pageMargins left="0.511811024" right="0.511811024" top="0.78740157499999996" bottom="0.78740157499999996" header="0.31496062000000002" footer="0.31496062000000002"/>
      <pageSetup paperSize="9" orientation="landscape" r:id="rId1"/>
    </customSheetView>
  </customSheetViews>
  <mergeCells count="2">
    <mergeCell ref="B1:C1"/>
    <mergeCell ref="A8:A23"/>
  </mergeCells>
  <pageMargins left="0.511811024" right="0.511811024" top="0.78740157499999996" bottom="0.78740157499999996" header="0.31496062000000002" footer="0.31496062000000002"/>
  <pageSetup paperSize="9" orientation="landscape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activeCell="M8" sqref="M7:M8"/>
    </sheetView>
  </sheetViews>
  <sheetFormatPr defaultRowHeight="15" x14ac:dyDescent="0.25"/>
  <cols>
    <col min="1" max="1" width="10.7109375" bestFit="1" customWidth="1"/>
    <col min="2" max="2" width="10.42578125" bestFit="1" customWidth="1"/>
    <col min="3" max="3" width="7.5703125" bestFit="1" customWidth="1"/>
    <col min="4" max="4" width="8.5703125" bestFit="1" customWidth="1"/>
    <col min="5" max="5" width="10" bestFit="1" customWidth="1"/>
    <col min="6" max="6" width="12.5703125" bestFit="1" customWidth="1"/>
    <col min="7" max="7" width="12.42578125" bestFit="1" customWidth="1"/>
    <col min="8" max="8" width="9.7109375" bestFit="1" customWidth="1"/>
    <col min="9" max="9" width="10" bestFit="1" customWidth="1"/>
    <col min="10" max="10" width="10" customWidth="1"/>
    <col min="11" max="11" width="10.5703125" bestFit="1" customWidth="1"/>
    <col min="12" max="12" width="16.7109375" bestFit="1" customWidth="1"/>
    <col min="13" max="13" width="9.5703125" bestFit="1" customWidth="1"/>
  </cols>
  <sheetData>
    <row r="1" spans="1:13" x14ac:dyDescent="0.25">
      <c r="A1" s="13" t="s">
        <v>137</v>
      </c>
      <c r="B1" s="13" t="s">
        <v>138</v>
      </c>
      <c r="C1" s="13" t="s">
        <v>139</v>
      </c>
      <c r="D1" s="13" t="s">
        <v>140</v>
      </c>
      <c r="E1" s="13" t="s">
        <v>141</v>
      </c>
      <c r="F1" s="13" t="s">
        <v>142</v>
      </c>
      <c r="G1" s="13" t="s">
        <v>143</v>
      </c>
      <c r="H1" s="13" t="s">
        <v>144</v>
      </c>
      <c r="I1" s="13" t="s">
        <v>145</v>
      </c>
      <c r="J1" s="13" t="s">
        <v>10</v>
      </c>
      <c r="K1" s="13" t="s">
        <v>198</v>
      </c>
      <c r="L1" s="13" t="s">
        <v>146</v>
      </c>
      <c r="M1" s="56" t="s">
        <v>5</v>
      </c>
    </row>
    <row r="2" spans="1:13" x14ac:dyDescent="0.25">
      <c r="A2" s="13">
        <v>3000</v>
      </c>
      <c r="B2" s="13">
        <v>6810</v>
      </c>
      <c r="C2" s="13">
        <v>916</v>
      </c>
      <c r="D2" s="13">
        <v>7300</v>
      </c>
      <c r="E2" s="13">
        <v>11</v>
      </c>
      <c r="F2" s="13">
        <v>43000</v>
      </c>
      <c r="G2" s="13">
        <v>30000</v>
      </c>
      <c r="H2" s="13">
        <v>15000</v>
      </c>
      <c r="I2" s="13">
        <v>12330</v>
      </c>
      <c r="J2" s="13">
        <v>8713</v>
      </c>
      <c r="K2" s="13">
        <v>27040</v>
      </c>
      <c r="L2" s="13">
        <v>2454</v>
      </c>
      <c r="M2" s="56" t="s">
        <v>2</v>
      </c>
    </row>
    <row r="3" spans="1:13" x14ac:dyDescent="0.25">
      <c r="A3" s="13">
        <v>2300</v>
      </c>
      <c r="B3" s="13">
        <v>8717</v>
      </c>
      <c r="C3" s="13">
        <v>3297</v>
      </c>
      <c r="D3" s="13">
        <v>10368</v>
      </c>
      <c r="E3" s="13">
        <v>13</v>
      </c>
      <c r="F3" s="13">
        <v>46000</v>
      </c>
      <c r="G3" s="13">
        <v>41000</v>
      </c>
      <c r="H3" s="13">
        <v>15000</v>
      </c>
      <c r="I3" s="13">
        <v>16881</v>
      </c>
      <c r="J3" s="13">
        <v>11254</v>
      </c>
      <c r="K3" s="13">
        <v>33762</v>
      </c>
      <c r="L3" s="13">
        <v>2597</v>
      </c>
      <c r="M3" s="56">
        <v>143</v>
      </c>
    </row>
    <row r="4" spans="1:13" x14ac:dyDescent="0.25">
      <c r="A4" s="13">
        <v>2300</v>
      </c>
      <c r="B4" s="13">
        <v>8722</v>
      </c>
      <c r="C4" s="13">
        <v>2600</v>
      </c>
      <c r="D4" s="13">
        <v>4793</v>
      </c>
      <c r="E4" s="13">
        <v>15</v>
      </c>
      <c r="F4" s="13">
        <v>44000</v>
      </c>
      <c r="G4" s="13">
        <v>25500</v>
      </c>
      <c r="H4" s="13">
        <v>15000</v>
      </c>
      <c r="I4" s="13">
        <v>19550</v>
      </c>
      <c r="J4" s="13">
        <v>13033</v>
      </c>
      <c r="K4" s="13">
        <v>39100</v>
      </c>
      <c r="L4" s="13">
        <v>2606</v>
      </c>
      <c r="M4" s="56">
        <v>9.66</v>
      </c>
    </row>
  </sheetData>
  <customSheetViews>
    <customSheetView guid="{F7C0DB84-8A15-4E84-BD00-DAEB82DA975F}">
      <selection activeCell="M8" sqref="M8"/>
      <pageMargins left="0.511811024" right="0.511811024" top="0.78740157499999996" bottom="0.78740157499999996" header="0.31496062000000002" footer="0.31496062000000002"/>
      <pageSetup paperSize="9" orientation="portrait" horizontalDpi="0" verticalDpi="0" r:id="rId1"/>
    </customSheetView>
  </customSheetViews>
  <pageMargins left="0.511811024" right="0.511811024" top="0.78740157499999996" bottom="0.78740157499999996" header="0.31496062000000002" footer="0.31496062000000002"/>
  <pageSetup paperSize="9" orientation="portrait" horizontalDpi="0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7" workbookViewId="0">
      <selection activeCell="E18" sqref="E18"/>
    </sheetView>
  </sheetViews>
  <sheetFormatPr defaultRowHeight="15" x14ac:dyDescent="0.25"/>
  <cols>
    <col min="1" max="1" width="11.85546875" bestFit="1" customWidth="1"/>
    <col min="2" max="2" width="15.5703125" bestFit="1" customWidth="1"/>
    <col min="3" max="3" width="59.42578125" bestFit="1" customWidth="1"/>
    <col min="4" max="4" width="14.5703125" style="41" customWidth="1"/>
    <col min="5" max="5" width="14.5703125" style="13" customWidth="1"/>
    <col min="6" max="6" width="31.85546875" customWidth="1"/>
    <col min="7" max="7" width="15.42578125" customWidth="1"/>
  </cols>
  <sheetData>
    <row r="1" spans="1:7" x14ac:dyDescent="0.25">
      <c r="A1" t="s">
        <v>70</v>
      </c>
    </row>
    <row r="3" spans="1:7" x14ac:dyDescent="0.25">
      <c r="A3" t="s">
        <v>0</v>
      </c>
      <c r="B3" t="s">
        <v>71</v>
      </c>
      <c r="C3" t="s">
        <v>72</v>
      </c>
      <c r="D3" s="41" t="s">
        <v>76</v>
      </c>
      <c r="E3" s="13" t="s">
        <v>77</v>
      </c>
      <c r="F3" t="s">
        <v>73</v>
      </c>
      <c r="G3" t="s">
        <v>75</v>
      </c>
    </row>
    <row r="4" spans="1:7" x14ac:dyDescent="0.25">
      <c r="A4" s="42">
        <v>42438</v>
      </c>
      <c r="B4" t="s">
        <v>74</v>
      </c>
      <c r="C4" t="s">
        <v>94</v>
      </c>
      <c r="D4" s="41">
        <v>4823</v>
      </c>
    </row>
    <row r="5" spans="1:7" x14ac:dyDescent="0.25">
      <c r="A5" s="42">
        <v>42438</v>
      </c>
      <c r="B5" t="s">
        <v>74</v>
      </c>
      <c r="C5" t="s">
        <v>95</v>
      </c>
      <c r="D5" s="41">
        <v>4823</v>
      </c>
    </row>
    <row r="6" spans="1:7" x14ac:dyDescent="0.25">
      <c r="A6" s="42">
        <v>42438</v>
      </c>
      <c r="B6" t="s">
        <v>74</v>
      </c>
      <c r="C6" t="s">
        <v>96</v>
      </c>
      <c r="D6" s="41">
        <v>4861</v>
      </c>
      <c r="G6">
        <v>8.6</v>
      </c>
    </row>
    <row r="7" spans="1:7" x14ac:dyDescent="0.25">
      <c r="A7" s="42">
        <v>42438</v>
      </c>
      <c r="B7" t="s">
        <v>74</v>
      </c>
      <c r="C7" t="s">
        <v>97</v>
      </c>
      <c r="D7" s="41">
        <v>3386</v>
      </c>
      <c r="G7">
        <v>8.3000000000000007</v>
      </c>
    </row>
    <row r="8" spans="1:7" x14ac:dyDescent="0.25">
      <c r="A8" s="42">
        <v>42072</v>
      </c>
      <c r="B8" t="s">
        <v>74</v>
      </c>
      <c r="C8" t="s">
        <v>98</v>
      </c>
      <c r="D8" s="41">
        <v>4785</v>
      </c>
      <c r="G8">
        <v>8.6</v>
      </c>
    </row>
    <row r="9" spans="1:7" x14ac:dyDescent="0.25">
      <c r="A9" s="42">
        <v>42436</v>
      </c>
      <c r="B9" t="s">
        <v>90</v>
      </c>
      <c r="C9" t="s">
        <v>93</v>
      </c>
      <c r="D9" s="41">
        <v>2722</v>
      </c>
      <c r="E9" s="13">
        <v>820</v>
      </c>
    </row>
    <row r="10" spans="1:7" x14ac:dyDescent="0.25">
      <c r="A10" s="42">
        <v>42436</v>
      </c>
      <c r="B10" t="s">
        <v>78</v>
      </c>
      <c r="C10" t="s">
        <v>79</v>
      </c>
      <c r="D10" s="41">
        <v>5868</v>
      </c>
    </row>
    <row r="11" spans="1:7" x14ac:dyDescent="0.25">
      <c r="A11" s="42">
        <v>42436</v>
      </c>
      <c r="B11" t="s">
        <v>78</v>
      </c>
      <c r="C11" t="s">
        <v>82</v>
      </c>
      <c r="D11" s="41">
        <v>4228</v>
      </c>
      <c r="G11">
        <v>8.6</v>
      </c>
    </row>
    <row r="12" spans="1:7" x14ac:dyDescent="0.25">
      <c r="A12" s="42">
        <v>42436</v>
      </c>
      <c r="B12" t="s">
        <v>83</v>
      </c>
      <c r="C12" t="s">
        <v>84</v>
      </c>
      <c r="D12" s="41">
        <v>4750</v>
      </c>
      <c r="G12">
        <v>7.2</v>
      </c>
    </row>
    <row r="13" spans="1:7" x14ac:dyDescent="0.25">
      <c r="A13" s="42">
        <v>42436</v>
      </c>
      <c r="B13" t="s">
        <v>83</v>
      </c>
      <c r="C13" t="s">
        <v>85</v>
      </c>
      <c r="D13" s="41">
        <v>4315</v>
      </c>
      <c r="G13">
        <v>7.2</v>
      </c>
    </row>
    <row r="14" spans="1:7" x14ac:dyDescent="0.25">
      <c r="A14" s="42">
        <v>42436</v>
      </c>
      <c r="B14" t="s">
        <v>81</v>
      </c>
      <c r="C14" t="s">
        <v>80</v>
      </c>
      <c r="D14" s="41">
        <v>5580</v>
      </c>
      <c r="G14">
        <v>8.1999999999999993</v>
      </c>
    </row>
    <row r="15" spans="1:7" x14ac:dyDescent="0.25">
      <c r="A15" s="42" t="s">
        <v>2</v>
      </c>
      <c r="B15" t="s">
        <v>2</v>
      </c>
      <c r="C15" t="s">
        <v>2</v>
      </c>
      <c r="D15" s="41" t="s">
        <v>2</v>
      </c>
      <c r="G15" t="s">
        <v>2</v>
      </c>
    </row>
    <row r="16" spans="1:7" x14ac:dyDescent="0.25">
      <c r="A16" t="s">
        <v>13</v>
      </c>
    </row>
    <row r="17" spans="1:7" ht="30" x14ac:dyDescent="0.25">
      <c r="A17" s="42">
        <v>42436</v>
      </c>
      <c r="B17" t="s">
        <v>83</v>
      </c>
      <c r="C17" s="36" t="s">
        <v>102</v>
      </c>
      <c r="D17" s="41">
        <v>3660</v>
      </c>
      <c r="G17">
        <v>8.1</v>
      </c>
    </row>
    <row r="18" spans="1:7" x14ac:dyDescent="0.25">
      <c r="A18" s="42">
        <v>42436</v>
      </c>
      <c r="B18" t="s">
        <v>87</v>
      </c>
      <c r="C18" t="s">
        <v>86</v>
      </c>
      <c r="D18" s="41">
        <v>3507</v>
      </c>
      <c r="F18" t="s">
        <v>89</v>
      </c>
      <c r="G18">
        <v>8.6</v>
      </c>
    </row>
    <row r="19" spans="1:7" x14ac:dyDescent="0.25">
      <c r="A19" s="42">
        <v>42436</v>
      </c>
      <c r="B19" t="s">
        <v>87</v>
      </c>
      <c r="C19" t="s">
        <v>88</v>
      </c>
      <c r="D19" s="41">
        <v>4306</v>
      </c>
      <c r="G19">
        <v>8.1999999999999993</v>
      </c>
    </row>
    <row r="20" spans="1:7" ht="30" x14ac:dyDescent="0.25">
      <c r="A20" s="42">
        <v>42436</v>
      </c>
      <c r="B20" t="s">
        <v>74</v>
      </c>
      <c r="C20" s="36" t="s">
        <v>92</v>
      </c>
      <c r="D20" s="41">
        <v>4190</v>
      </c>
      <c r="E20" s="13">
        <v>916</v>
      </c>
      <c r="F20" t="s">
        <v>91</v>
      </c>
      <c r="G20">
        <v>9.1999999999999993</v>
      </c>
    </row>
    <row r="21" spans="1:7" ht="30" x14ac:dyDescent="0.25">
      <c r="A21" s="42">
        <v>42072</v>
      </c>
      <c r="B21" t="s">
        <v>74</v>
      </c>
      <c r="C21" s="36" t="s">
        <v>100</v>
      </c>
      <c r="D21" s="41">
        <v>2851</v>
      </c>
      <c r="E21" s="13">
        <v>752</v>
      </c>
      <c r="F21" t="s">
        <v>99</v>
      </c>
      <c r="G21">
        <v>8.8000000000000007</v>
      </c>
    </row>
    <row r="22" spans="1:7" ht="30" x14ac:dyDescent="0.25">
      <c r="A22" s="43">
        <v>42072</v>
      </c>
      <c r="B22" s="44" t="s">
        <v>87</v>
      </c>
      <c r="C22" s="45" t="s">
        <v>100</v>
      </c>
      <c r="D22" s="46">
        <v>3533</v>
      </c>
      <c r="E22" s="47"/>
      <c r="F22" s="44" t="s">
        <v>101</v>
      </c>
      <c r="G22" s="44">
        <v>8.8000000000000007</v>
      </c>
    </row>
  </sheetData>
  <sortState ref="A4:G14">
    <sortCondition ref="B4:B14"/>
  </sortState>
  <customSheetViews>
    <customSheetView guid="{F7C0DB84-8A15-4E84-BD00-DAEB82DA975F}">
      <selection activeCell="E18" sqref="E18"/>
      <pageMargins left="0.511811024" right="0.511811024" top="0.78740157499999996" bottom="0.78740157499999996" header="0.31496062000000002" footer="0.31496062000000002"/>
      <pageSetup paperSize="9" orientation="portrait" horizontalDpi="0" verticalDpi="0" r:id="rId1"/>
    </customSheetView>
  </customSheetViews>
  <pageMargins left="0.511811024" right="0.511811024" top="0.78740157499999996" bottom="0.78740157499999996" header="0.31496062000000002" footer="0.31496062000000002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Planej Los Las</vt:lpstr>
      <vt:lpstr>Custos_Tickets</vt:lpstr>
      <vt:lpstr>Top 10 Rest Lojas</vt:lpstr>
      <vt:lpstr>Roteiros</vt:lpstr>
      <vt:lpstr>Gasto outras viagens</vt:lpstr>
      <vt:lpstr>Hoteis los las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Bufoni</dc:creator>
  <cp:lastModifiedBy>paulo</cp:lastModifiedBy>
  <cp:lastPrinted>2016-09-23T00:33:21Z</cp:lastPrinted>
  <dcterms:created xsi:type="dcterms:W3CDTF">2014-06-06T23:24:28Z</dcterms:created>
  <dcterms:modified xsi:type="dcterms:W3CDTF">2016-09-23T17:58:34Z</dcterms:modified>
</cp:coreProperties>
</file>